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02" documentId="120_S{2AC9BD13-BADA-5192-A53E-5A8FF88502F6}" xr6:coauthVersionLast="47" xr6:coauthVersionMax="47" xr10:uidLastSave="{14FBA52F-E6E9-46A1-8D63-60D1460C013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L6" i="2"/>
  <c r="J5" i="2"/>
  <c r="J6" i="2"/>
  <c r="I5" i="2"/>
  <c r="I6" i="2"/>
  <c r="G5" i="2"/>
  <c r="G6" i="2"/>
  <c r="B5" i="2"/>
  <c r="B6"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<sst xmlns="http://schemas.openxmlformats.org/spreadsheetml/2006/main" count="180284" uniqueCount="39127">
  <si>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</si>
  <si>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</si>
  <si>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</si>
  <si>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</si>
  <si>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</si>
  <si>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</si>
  <si>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</si>
  <si>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</si>
  <si>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</si>
  <si>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</si>
  <si>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</si>
  <si>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</si>
  <si>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</si>
  <si>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</si>
  <si>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</si>
  <si>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</si>
  <si>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</si>
  <si>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</si>
  <si>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</si>
  <si>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</si>
  <si>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</si>
  <si>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</si>
  <si>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</si>
  <si>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</si>
  <si>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</si>
  <si>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</si>
  <si>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</si>
  <si>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</si>
  <si>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</si>
  <si>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</si>
  <si>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</si>
  <si>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</si>
  <si>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</si>
  <si>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</si>
  <si>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</si>
  <si>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</si>
  <si>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</si>
  <si>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</si>
  <si>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</si>
  <si>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</si>
  <si>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</si>
  <si>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</si>
  <si>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</si>
  <si>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</si>
  <si>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</si>
  <si>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</si>
  <si>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</si>
  <si>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</si>
  <si>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</si>
  <si>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</si>
  <si>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</si>
  <si>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</si>
  <si>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</si>
  <si>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</si>
  <si>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</si>
  <si>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</si>
  <si>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</si>
  <si>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</si>
  <si>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</si>
  <si>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</si>
  <si>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</si>
  <si>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</si>
  <si>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</si>
  <si>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</si>
  <si>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</si>
  <si>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</si>
  <si>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</si>
  <si>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</si>
  <si>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</si>
  <si>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</si>
  <si>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</si>
  <si>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</si>
  <si>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</si>
  <si>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</si>
  <si>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</si>
  <si>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</si>
  <si>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</si>
  <si>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</si>
  <si>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</si>
  <si>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</si>
  <si>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</si>
  <si>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</si>
  <si>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</si>
  <si>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</si>
  <si>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</si>
  <si>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</si>
  <si>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</si>
  <si>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</si>
  <si>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</si>
  <si>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</si>
  <si>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</si>
  <si>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</si>
  <si>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</si>
  <si>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</si>
  <si>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</si>
  <si>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</si>
  <si>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</si>
  <si>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</si>
  <si>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</si>
  <si>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</si>
  <si>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</si>
  <si>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</si>
  <si>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</si>
  <si>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</si>
  <si>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</si>
  <si>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</si>
  <si>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</si>
  <si>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</si>
  <si>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</si>
  <si>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</si>
  <si>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</si>
  <si>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</si>
  <si>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</si>
  <si>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</si>
  <si>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</si>
  <si>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</si>
  <si>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</si>
  <si>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</si>
  <si>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</si>
  <si>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</si>
  <si>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</si>
  <si>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</si>
  <si>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</si>
  <si>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</si>
  <si>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</si>
  <si>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</si>
  <si>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</si>
  <si>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</si>
  <si>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</si>
  <si>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</si>
  <si>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</si>
  <si>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</si>
  <si>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</si>
  <si>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</si>
  <si>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</si>
  <si>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</si>
  <si>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</si>
  <si>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</si>
  <si>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</si>
  <si>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</si>
  <si>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</si>
  <si>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</si>
  <si>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</si>
  <si>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</si>
  <si>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</si>
  <si>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</si>
  <si>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</si>
  <si>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</si>
  <si>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</si>
  <si>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</si>
  <si>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</si>
  <si>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</si>
  <si>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</si>
  <si>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</si>
  <si>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</si>
  <si>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</si>
  <si>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</si>
  <si>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</si>
  <si>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</si>
  <si>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</si>
  <si>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</si>
  <si>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</si>
  <si>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</si>
  <si>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</si>
  <si>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</si>
  <si>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</si>
  <si>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</si>
  <si>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</si>
  <si>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</si>
  <si>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</si>
  <si>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</si>
  <si>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</si>
  <si>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</si>
  <si>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</si>
  <si>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</si>
  <si>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</si>
  <si>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</si>
  <si>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</si>
  <si>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</si>
  <si>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</si>
  <si>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</si>
  <si>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</si>
  <si>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</si>
  <si>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</si>
  <si>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</si>
  <si>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</si>
  <si>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</si>
  <si>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</si>
  <si>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</si>
  <si>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</si>
  <si>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</si>
  <si>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</si>
  <si>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</si>
  <si>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</si>
  <si>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</si>
  <si>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</si>
  <si>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</si>
  <si>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</si>
  <si>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</si>
  <si>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</si>
  <si>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</si>
  <si>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</si>
  <si>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</si>
  <si>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</si>
  <si>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</si>
  <si>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</si>
  <si>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</si>
  <si>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</si>
  <si>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</si>
  <si>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</si>
  <si>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</si>
  <si>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</si>
  <si>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</si>
  <si>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</si>
  <si>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</si>
  <si>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</si>
  <si>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</si>
  <si>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</si>
  <si>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</si>
  <si>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</si>
  <si>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</si>
  <si>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</si>
  <si>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</si>
  <si>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</si>
  <si>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</si>
  <si>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</si>
  <si>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</si>
  <si>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</si>
  <si>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</si>
  <si>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</si>
  <si>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</si>
  <si>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</si>
  <si>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</si>
  <si>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</si>
  <si>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</si>
  <si>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</si>
  <si>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</si>
  <si>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</si>
  <si>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</si>
  <si>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</si>
  <si>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</si>
  <si>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</si>
  <si>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</si>
  <si>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</si>
  <si>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</si>
  <si>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</si>
  <si>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</si>
  <si>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</si>
  <si>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</si>
  <si>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</si>
  <si>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</si>
  <si>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</si>
  <si>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</si>
  <si>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</si>
  <si>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</si>
  <si>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</si>
  <si>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</si>
  <si>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</si>
  <si>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</si>
  <si>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</si>
  <si>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</si>
  <si>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</si>
  <si>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</si>
  <si>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</si>
  <si>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</si>
  <si>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</si>
  <si>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</si>
  <si>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</si>
  <si>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</si>
  <si>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</si>
  <si>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</si>
  <si>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</si>
  <si>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</si>
  <si>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</si>
  <si>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</si>
  <si>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</si>
  <si>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</si>
  <si>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</si>
  <si>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</si>
  <si>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</si>
  <si>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</si>
  <si>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</si>
  <si>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</si>
  <si>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</si>
  <si>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</si>
  <si>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</si>
  <si>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</si>
  <si>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</si>
  <si>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</si>
  <si>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</si>
  <si>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</si>
  <si>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</si>
  <si>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</si>
  <si>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</si>
  <si>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</si>
  <si>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</si>
  <si>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</si>
  <si>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</si>
  <si>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</si>
  <si>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</si>
  <si>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</si>
  <si>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</si>
  <si>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</si>
  <si>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</si>
  <si>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</si>
  <si>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</si>
  <si>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</si>
  <si>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</si>
  <si>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</si>
  <si>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</si>
  <si>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</si>
  <si>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</si>
  <si>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</si>
  <si>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</si>
  <si>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</si>
  <si>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</si>
  <si>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</si>
  <si>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</si>
  <si>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</si>
  <si>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</si>
  <si>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</si>
  <si>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</si>
  <si>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</si>
  <si>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</si>
  <si>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</si>
  <si>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</si>
  <si>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</si>
  <si>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</si>
  <si>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</si>
  <si>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</si>
  <si>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</si>
  <si>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</si>
  <si>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</si>
  <si>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</si>
  <si>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</si>
  <si>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</si>
  <si>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</si>
  <si>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</si>
  <si>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</si>
  <si>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</si>
  <si>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</si>
  <si>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</si>
  <si>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</si>
  <si>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</si>
  <si>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</si>
  <si>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</si>
  <si>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</si>
  <si>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</si>
  <si>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</si>
  <si>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</si>
  <si>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</si>
  <si>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</si>
  <si>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</si>
  <si>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</si>
  <si>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</si>
  <si>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</si>
  <si>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</si>
  <si>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</si>
  <si>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</si>
  <si>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</si>
  <si>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</si>
  <si>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</si>
  <si>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</si>
  <si>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</si>
  <si>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</si>
  <si>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</si>
  <si>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</si>
  <si>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</si>
  <si>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</si>
  <si>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</si>
  <si>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</si>
  <si>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</si>
  <si>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</si>
  <si>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</si>
  <si>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</si>
  <si>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</si>
  <si>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</si>
  <si>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</si>
  <si>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</si>
  <si>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</si>
  <si>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</si>
  <si>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</si>
  <si>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</si>
  <si>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</si>
  <si>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</si>
  <si>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</si>
  <si>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</si>
  <si>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</si>
  <si>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</si>
  <si>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</si>
  <si>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</si>
  <si>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</si>
  <si>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</si>
  <si>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</si>
  <si>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</si>
  <si>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</si>
  <si>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</si>
  <si>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</si>
  <si>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</si>
  <si>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</si>
  <si>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</si>
  <si>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</si>
  <si>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</si>
  <si>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</si>
  <si>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</si>
  <si>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</si>
  <si>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</si>
  <si>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</si>
  <si>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</si>
  <si>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</si>
  <si>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</si>
  <si>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</si>
  <si>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</si>
  <si>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</si>
  <si>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</si>
  <si>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</si>
  <si>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</si>
  <si>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</si>
  <si>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</si>
  <si>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</si>
  <si>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</si>
  <si>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</si>
  <si>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</si>
  <si>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</si>
  <si>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</si>
  <si>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</si>
  <si>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</si>
  <si>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</si>
  <si>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</si>
  <si>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</si>
  <si>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</si>
  <si>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</si>
  <si>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</si>
  <si>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</si>
  <si>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</si>
  <si>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</si>
  <si>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</si>
  <si>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</si>
  <si>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</si>
  <si>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</si>
  <si>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</si>
  <si>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</si>
  <si>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</si>
  <si>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</si>
  <si>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</si>
  <si>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</si>
  <si>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</si>
  <si>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</si>
  <si>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</si>
  <si>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</si>
  <si>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</si>
  <si>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</si>
  <si>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</si>
  <si>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</si>
  <si>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</si>
  <si>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</si>
  <si>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</si>
  <si>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</si>
  <si>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</si>
  <si>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</si>
  <si>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</si>
  <si>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</si>
  <si>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</si>
  <si>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</si>
  <si>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</si>
  <si>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</si>
  <si>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</si>
  <si>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</si>
  <si>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</si>
  <si>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</si>
  <si>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</si>
  <si>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</si>
  <si>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</si>
  <si>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</si>
  <si>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</si>
  <si>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</si>
  <si>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</si>
  <si>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</si>
  <si>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</si>
  <si>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</si>
  <si>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</si>
  <si>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</si>
  <si>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</si>
  <si>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</si>
  <si>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</si>
  <si>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</si>
  <si>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</si>
  <si>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</si>
  <si>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</si>
  <si>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</si>
  <si>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</si>
  <si>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</si>
  <si>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</si>
  <si>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</si>
  <si>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</si>
  <si>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</si>
  <si>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</si>
  <si>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</si>
  <si>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</si>
  <si>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</si>
  <si>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</si>
  <si>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</si>
  <si>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</si>
  <si>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</si>
  <si>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</si>
  <si>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</si>
  <si>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</si>
  <si>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</si>
  <si>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</si>
  <si>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</si>
  <si>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</si>
  <si>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</si>
  <si>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</si>
  <si>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</si>
  <si>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</si>
  <si>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</si>
  <si>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</si>
  <si>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</si>
  <si>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</si>
  <si>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</si>
  <si>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</si>
  <si>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</si>
  <si>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</si>
  <si>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</si>
  <si>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</si>
  <si>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</si>
  <si>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</si>
  <si>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</si>
  <si>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</si>
  <si>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</si>
  <si>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</si>
  <si>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</si>
  <si>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</si>
  <si>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</si>
  <si>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</si>
  <si>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</si>
  <si>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</si>
  <si>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</si>
  <si>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</si>
  <si>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</si>
  <si>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</si>
  <si>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</si>
  <si>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</si>
  <si>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</si>
  <si>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</si>
  <si>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</si>
  <si>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</si>
  <si>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</si>
  <si>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</si>
  <si>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</si>
  <si>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</si>
  <si>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</si>
  <si>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</si>
  <si>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</si>
  <si>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</si>
  <si>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</si>
  <si>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</si>
  <si>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</si>
  <si>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</si>
  <si>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</si>
  <si>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</si>
  <si>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</si>
  <si>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</si>
  <si>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</si>
  <si>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</si>
  <si>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</si>
  <si>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</si>
  <si>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</si>
  <si>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</si>
  <si>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</si>
  <si>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</si>
  <si>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</si>
  <si>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</si>
  <si>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</si>
  <si>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</si>
  <si>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</si>
  <si>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</si>
  <si>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</si>
  <si>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</si>
  <si>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</si>
  <si>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</si>
  <si>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</si>
  <si>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</si>
  <si>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</si>
  <si>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</si>
  <si>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</si>
  <si>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</si>
  <si>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</si>
  <si>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</si>
  <si>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</si>
  <si>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</si>
  <si>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</si>
  <si>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</si>
  <si>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</si>
  <si>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</si>
  <si>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</si>
  <si>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</si>
  <si>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</si>
  <si>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</si>
  <si>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</si>
  <si>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</si>
  <si>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</si>
  <si>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</si>
  <si>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</si>
  <si>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</si>
  <si>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</si>
  <si>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</si>
  <si>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</si>
  <si>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</si>
  <si>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</si>
  <si>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</si>
  <si>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</si>
  <si>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</si>
  <si>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</si>
  <si>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</si>
  <si>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</si>
  <si>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</si>
  <si>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</si>
  <si>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</si>
  <si>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</si>
  <si>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</si>
  <si>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</si>
  <si>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</si>
  <si>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</si>
  <si>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</si>
  <si>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</si>
  <si>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</si>
  <si>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</si>
  <si>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</si>
  <si>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</si>
  <si>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</si>
  <si>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</si>
  <si>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</si>
  <si>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</si>
  <si>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</si>
  <si>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</si>
  <si>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</si>
  <si>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</si>
  <si>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</si>
  <si>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</si>
  <si>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</si>
  <si>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</si>
  <si>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</si>
  <si>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</si>
  <si>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</si>
  <si>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</si>
  <si>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</si>
  <si>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</si>
  <si>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</si>
  <si>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</si>
  <si>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</si>
  <si>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</si>
  <si>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</si>
  <si>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</si>
  <si>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</si>
  <si>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</si>
  <si>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</si>
  <si>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</si>
  <si>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</si>
  <si>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</si>
  <si>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</si>
  <si>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</si>
  <si>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</si>
  <si>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</si>
  <si>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</si>
  <si>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</si>
  <si>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</si>
  <si>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</si>
  <si>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</si>
  <si>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</si>
  <si>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</si>
  <si>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</si>
  <si>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</si>
  <si>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</si>
  <si>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</si>
  <si>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</si>
  <si>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</si>
  <si>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</si>
  <si>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</si>
  <si>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</si>
  <si>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</si>
  <si>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</si>
  <si>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</si>
  <si>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</si>
  <si>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</si>
  <si>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</si>
  <si>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</si>
  <si>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</si>
  <si>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</si>
  <si>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</si>
  <si>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</si>
  <si>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</si>
  <si>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</si>
  <si>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</si>
  <si>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</si>
  <si>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</si>
  <si>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</si>
  <si>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</si>
  <si>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</si>
  <si>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</si>
  <si>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</si>
  <si>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</si>
  <si>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</si>
  <si>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</si>
  <si>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</si>
  <si>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</si>
  <si>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</si>
  <si>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</si>
  <si>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</si>
  <si>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</si>
  <si>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</si>
  <si>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</si>
  <si>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</si>
  <si>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</si>
  <si>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</si>
  <si>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</si>
  <si>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</si>
  <si>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</si>
  <si>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</si>
  <si>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</si>
  <si>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</si>
  <si>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</si>
  <si>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</si>
  <si>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</si>
  <si>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</si>
  <si>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</si>
  <si>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</si>
  <si>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</si>
  <si>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</si>
  <si>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</si>
  <si>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</si>
  <si>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</si>
  <si>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</si>
  <si>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</si>
  <si>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</si>
  <si>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</si>
  <si>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</si>
  <si>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</si>
  <si>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</si>
  <si>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</si>
  <si>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</si>
  <si>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</si>
  <si>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</si>
  <si>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</si>
  <si>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</si>
  <si>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</si>
  <si>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</si>
  <si>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</si>
  <si>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</si>
  <si>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</si>
  <si>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</si>
  <si>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</si>
  <si>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</si>
  <si>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</si>
  <si>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</si>
  <si>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</si>
  <si>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</si>
  <si>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</si>
  <si>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</si>
  <si>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</si>
  <si>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</si>
  <si>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</si>
  <si>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</si>
  <si>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</si>
  <si>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</si>
  <si>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</si>
  <si>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</si>
  <si>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</si>
  <si>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</si>
  <si>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</si>
  <si>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</si>
  <si>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</si>
  <si>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</si>
  <si>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</si>
  <si>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</si>
  <si>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</si>
  <si>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</si>
  <si>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</si>
  <si>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</si>
  <si>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</si>
  <si>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</si>
  <si>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</si>
  <si>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</si>
  <si>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</si>
  <si>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</si>
  <si>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</si>
  <si>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</si>
  <si>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</si>
  <si>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</si>
  <si>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</si>
  <si>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</si>
  <si>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</si>
  <si>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</si>
  <si>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</si>
  <si>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</si>
  <si>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</si>
  <si>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</si>
  <si>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</si>
  <si>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</si>
  <si>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</si>
  <si>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</si>
  <si>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</si>
  <si>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</si>
  <si>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</si>
  <si>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</si>
  <si>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</si>
  <si>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</si>
  <si>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</si>
  <si>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</si>
  <si>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</si>
  <si>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</si>
  <si>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</si>
  <si>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</si>
  <si>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</si>
  <si>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</si>
  <si>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</si>
  <si>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</si>
  <si>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</si>
  <si>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</si>
  <si>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</si>
  <si>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</si>
  <si>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</si>
  <si>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</si>
  <si>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</si>
  <si>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</si>
  <si>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</si>
  <si>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</si>
  <si>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</si>
  <si>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</si>
  <si>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</si>
  <si>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</si>
  <si>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</si>
  <si>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</si>
  <si>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</si>
  <si>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</si>
  <si>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</si>
  <si>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</si>
  <si>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</si>
  <si>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</si>
  <si>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</si>
  <si>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</si>
  <si>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</si>
  <si>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</si>
  <si>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</si>
  <si>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</si>
  <si>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</si>
  <si>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</si>
  <si>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</si>
  <si>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</si>
  <si>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</si>
  <si>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</si>
  <si>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</si>
  <si>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</si>
  <si>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</si>
  <si>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</si>
  <si>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</si>
  <si>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</si>
  <si>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</si>
  <si>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</si>
  <si>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</si>
  <si>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</si>
  <si>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</si>
  <si>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</si>
  <si>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</si>
  <si>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</si>
  <si>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</si>
  <si>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</si>
  <si>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</si>
  <si>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</si>
  <si>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</si>
  <si>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</si>
  <si>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</si>
  <si>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</si>
  <si>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</si>
  <si>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</si>
  <si>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</si>
  <si>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</si>
  <si>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</si>
  <si>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</si>
  <si>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</si>
  <si>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</si>
  <si>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</si>
  <si>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</si>
  <si>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</si>
  <si>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</si>
  <si>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</si>
  <si>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</si>
  <si>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</si>
  <si>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</si>
  <si>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</si>
  <si>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</si>
  <si>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</si>
  <si>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</si>
  <si>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</si>
  <si>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</si>
  <si>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</si>
  <si>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</si>
  <si>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</si>
  <si>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</si>
  <si>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</si>
  <si>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</si>
  <si>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</si>
  <si>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</si>
  <si>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</si>
  <si>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</si>
  <si>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</si>
  <si>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</si>
  <si>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</si>
  <si>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</si>
  <si>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</si>
  <si>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</si>
  <si>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</si>
  <si>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</si>
  <si>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</si>
  <si>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</si>
  <si>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</si>
  <si>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</si>
  <si>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</si>
  <si>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</si>
  <si>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</si>
  <si>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</si>
  <si>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</si>
  <si>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</si>
  <si>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</si>
  <si>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</si>
  <si>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</si>
  <si>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</si>
  <si>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</si>
  <si>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</si>
  <si>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</si>
  <si>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</si>
  <si>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</si>
  <si>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</si>
  <si>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</si>
  <si>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</si>
  <si>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</si>
  <si>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</si>
  <si>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</si>
  <si>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</si>
  <si>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</si>
  <si>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</si>
  <si>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</si>
  <si>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</si>
  <si>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</si>
  <si>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</si>
  <si>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</si>
  <si>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</si>
  <si>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</si>
  <si>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</si>
  <si>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</si>
  <si>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</si>
  <si>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</si>
  <si>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</si>
  <si>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</si>
  <si>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</si>
  <si>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</si>
  <si>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</si>
  <si>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</si>
  <si>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</si>
  <si>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</si>
  <si>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</si>
  <si>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</si>
  <si>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</si>
  <si>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</si>
  <si>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</si>
  <si>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</si>
  <si>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</si>
  <si>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</si>
  <si>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</si>
  <si>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</si>
  <si>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</si>
  <si>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</si>
  <si>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</si>
  <si>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</si>
  <si>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</si>
  <si>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</si>
  <si>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</si>
  <si>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</si>
  <si>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</si>
  <si>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</si>
  <si>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</si>
  <si>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</si>
  <si>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</si>
  <si>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</si>
  <si>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</si>
  <si>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</si>
  <si>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</si>
  <si>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</si>
  <si>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</si>
  <si>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</si>
  <si>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</si>
  <si>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</si>
  <si>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</si>
  <si>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</si>
  <si>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</si>
  <si>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</si>
  <si>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</si>
  <si>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</si>
  <si>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</si>
  <si>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</si>
  <si>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</si>
  <si>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</si>
  <si>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</si>
  <si>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</si>
  <si>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</si>
  <si>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</si>
  <si>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</si>
  <si>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</si>
  <si>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</si>
  <si>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</si>
  <si>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</si>
  <si>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</si>
  <si>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</si>
  <si>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</si>
  <si>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</si>
  <si>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</si>
  <si>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</si>
  <si>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</si>
  <si>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</si>
  <si>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</si>
  <si>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</si>
  <si>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</si>
  <si>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</si>
  <si>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</si>
  <si>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</si>
  <si>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</si>
  <si>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</si>
  <si>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</si>
  <si>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</si>
  <si>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</si>
  <si>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</si>
  <si>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</si>
  <si>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</si>
  <si>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</si>
  <si>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</si>
  <si>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</si>
  <si>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</si>
  <si>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</si>
  <si>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</si>
  <si>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</si>
  <si>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</si>
  <si>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</si>
  <si>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</si>
  <si>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</si>
  <si>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</si>
  <si>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</si>
  <si>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</si>
  <si>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</si>
  <si>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</si>
  <si>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</si>
  <si>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</si>
  <si>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</si>
  <si>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</si>
  <si>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</si>
  <si>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</si>
  <si>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</si>
  <si>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</si>
  <si>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</si>
  <si>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</si>
  <si>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</si>
  <si>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</si>
  <si>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</si>
  <si>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</si>
  <si>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</si>
  <si>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</si>
  <si>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</si>
  <si>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</si>
  <si>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</si>
  <si>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</si>
  <si>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</si>
  <si>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</si>
  <si>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</si>
  <si>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</si>
  <si>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</si>
  <si>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</si>
  <si>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</si>
  <si>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</si>
  <si>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</si>
  <si>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</si>
  <si>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</si>
  <si>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</si>
  <si>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</si>
  <si>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</si>
  <si>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</si>
  <si>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</si>
  <si>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</si>
  <si>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</si>
  <si>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</si>
  <si>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</si>
  <si>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</si>
  <si>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</si>
  <si>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</si>
  <si>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</si>
  <si>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</si>
  <si>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</si>
  <si>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</si>
  <si>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</si>
  <si>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</si>
  <si>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</si>
  <si>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</si>
  <si>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</si>
  <si>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</si>
  <si>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</si>
  <si>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</si>
  <si>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</si>
  <si>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</si>
  <si>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</si>
  <si>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</si>
  <si>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</si>
  <si>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</si>
  <si>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</si>
  <si>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</si>
  <si>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</si>
  <si>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</si>
  <si>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</si>
  <si>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</si>
  <si>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</si>
  <si>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</si>
  <si>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</si>
  <si>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</si>
  <si>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</si>
  <si>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</si>
  <si>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</si>
  <si>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</si>
  <si>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</si>
  <si>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</si>
  <si>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</si>
  <si>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</si>
  <si>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</si>
  <si>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</si>
  <si>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</si>
  <si>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</si>
  <si>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</si>
  <si>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</si>
  <si>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</si>
  <si>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</si>
  <si>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</si>
  <si>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</si>
  <si>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</si>
  <si>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</si>
  <si>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</si>
  <si>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</si>
  <si>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</si>
  <si>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</si>
  <si>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</si>
  <si>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</si>
  <si>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</si>
  <si>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</si>
  <si>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</si>
  <si>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</si>
  <si>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</si>
  <si>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</si>
  <si>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</si>
  <si>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</si>
  <si>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</si>
  <si>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</si>
  <si>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</si>
  <si>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</si>
  <si>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</si>
  <si>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</si>
  <si>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</si>
  <si>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</si>
  <si>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</si>
  <si>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</si>
  <si>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</si>
  <si>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</si>
  <si>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</si>
  <si>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</si>
  <si>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</si>
  <si>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</si>
  <si>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</si>
  <si>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</si>
  <si>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</si>
  <si>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</si>
  <si>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</si>
  <si>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</si>
  <si>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</si>
  <si>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</si>
  <si>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</si>
  <si>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</si>
  <si>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</si>
  <si>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</si>
  <si>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</si>
  <si>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</si>
  <si>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</si>
  <si>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</si>
  <si>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</si>
  <si>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</si>
  <si>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</si>
  <si>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</si>
  <si>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</si>
  <si>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</si>
  <si>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</si>
  <si>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</si>
  <si>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</si>
  <si>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</si>
  <si>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</si>
  <si>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</si>
  <si>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</si>
  <si>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</si>
  <si>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</si>
  <si>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</si>
  <si>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</si>
  <si>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</si>
  <si>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</si>
  <si>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</si>
  <si>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</si>
  <si>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</si>
  <si>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</si>
  <si>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</si>
  <si>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</si>
  <si>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</si>
  <si>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</si>
  <si>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</si>
  <si>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</si>
  <si>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</si>
  <si>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</si>
  <si>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</si>
  <si>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</si>
  <si>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</si>
  <si>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</si>
  <si>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</si>
  <si>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</si>
  <si>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</si>
  <si>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</si>
  <si>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</si>
  <si>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</si>
  <si>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</si>
  <si>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</si>
  <si>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</si>
  <si>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</si>
  <si>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</si>
  <si>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</si>
  <si>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</si>
  <si>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</si>
  <si>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</si>
  <si>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</si>
  <si>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</si>
  <si>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</si>
  <si>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</si>
  <si>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</si>
  <si>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</si>
  <si>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</si>
  <si>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</si>
  <si>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</si>
  <si>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</si>
  <si>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</si>
  <si>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</si>
  <si>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</si>
  <si>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</si>
  <si>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</si>
  <si>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</si>
  <si>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</si>
  <si>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</si>
  <si>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</si>
  <si>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</si>
  <si>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</si>
  <si>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</si>
  <si>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</si>
  <si>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</si>
  <si>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</si>
  <si>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</si>
  <si>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</si>
  <si>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</si>
  <si>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</si>
  <si>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</si>
  <si>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</si>
  <si>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</si>
  <si>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</si>
  <si>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</si>
  <si>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</si>
  <si>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</si>
  <si>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</si>
  <si>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</si>
  <si>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</si>
  <si>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</si>
  <si>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</si>
  <si>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</si>
  <si>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</si>
  <si>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</si>
  <si>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</si>
  <si>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</si>
  <si>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</si>
  <si>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</si>
  <si>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</si>
  <si>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</si>
  <si>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</si>
  <si>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</si>
  <si>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</si>
  <si>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</si>
  <si>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</si>
  <si>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</si>
  <si>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</si>
  <si>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</si>
  <si>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</si>
  <si>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</si>
  <si>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</si>
  <si>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</si>
  <si>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</si>
  <si>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</si>
  <si>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</si>
  <si>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</si>
  <si>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</si>
  <si>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</si>
  <si>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</si>
  <si>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</si>
  <si>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</si>
  <si>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</si>
  <si>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</si>
  <si>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</si>
  <si>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</si>
  <si>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</si>
  <si>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</si>
  <si>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</si>
  <si>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</si>
  <si>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</si>
  <si>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</si>
  <si>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</si>
  <si>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</si>
  <si>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</si>
  <si>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</si>
  <si>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</si>
  <si>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</si>
  <si>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</si>
  <si>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</si>
  <si>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</si>
  <si>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</si>
  <si>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</si>
  <si>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</si>
  <si>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</si>
  <si>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</si>
  <si>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</si>
  <si>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</si>
  <si>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</si>
  <si>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</si>
  <si>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</si>
  <si>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</si>
  <si>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</si>
  <si>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</si>
  <si>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</si>
  <si>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</si>
  <si>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</si>
  <si>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</si>
  <si>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</si>
  <si>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</si>
  <si>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</si>
  <si>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</si>
  <si>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</si>
  <si>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</si>
  <si>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</si>
  <si>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</si>
  <si>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</si>
  <si>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</si>
  <si>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</si>
  <si>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</si>
  <si>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</si>
  <si>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</si>
  <si>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</si>
  <si>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</si>
  <si>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</si>
  <si>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</si>
  <si>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</si>
  <si>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</si>
  <si>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</si>
  <si>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</si>
  <si>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</si>
  <si>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</si>
  <si>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</si>
  <si>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</si>
  <si>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</si>
  <si>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</si>
  <si>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</si>
  <si>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</si>
  <si>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</si>
  <si>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</si>
  <si>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</si>
  <si>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</si>
  <si>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</si>
  <si>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</si>
  <si>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</si>
  <si>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</si>
  <si>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</si>
  <si>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</si>
  <si>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</si>
  <si>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</si>
  <si>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</si>
  <si>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</si>
  <si>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</si>
  <si>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</si>
  <si>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</si>
  <si>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</si>
  <si>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</si>
  <si>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</si>
  <si>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</si>
  <si>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</si>
  <si>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</si>
  <si>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</si>
  <si>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</si>
  <si>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</si>
  <si>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</si>
  <si>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</si>
  <si>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</si>
  <si>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</si>
  <si>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</si>
  <si>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</si>
  <si>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</si>
  <si>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</si>
  <si>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</si>
  <si>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</si>
  <si>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</si>
  <si>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</si>
  <si>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</si>
  <si>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</si>
  <si>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</si>
  <si>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</si>
  <si>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</si>
  <si>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</si>
  <si>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</si>
  <si>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</si>
  <si>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</si>
  <si>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</si>
  <si>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</si>
  <si>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</si>
  <si>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</si>
  <si>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</si>
  <si>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</si>
  <si>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</si>
  <si>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</si>
  <si>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</si>
  <si>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</si>
  <si>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</si>
  <si>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</si>
  <si>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</si>
  <si>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</si>
  <si>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</si>
  <si>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</si>
  <si>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</si>
  <si>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</si>
  <si>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</si>
  <si>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</si>
  <si>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</si>
  <si>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</si>
  <si>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</si>
  <si>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</si>
  <si>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</si>
  <si>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</si>
  <si>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</si>
  <si>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</si>
  <si>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</si>
  <si>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</si>
  <si>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</si>
  <si>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</si>
  <si>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</si>
  <si>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</si>
  <si>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</si>
  <si>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</si>
  <si>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</si>
  <si>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</si>
  <si>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</si>
  <si>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</si>
  <si>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</si>
  <si>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</si>
  <si>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</si>
  <si>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</si>
  <si>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</si>
  <si>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</si>
  <si>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</si>
  <si>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</si>
  <si>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</si>
  <si>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</si>
  <si>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</si>
  <si>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</si>
  <si>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</si>
  <si>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</si>
  <si>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</si>
  <si>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</si>
  <si>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</si>
  <si>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</si>
  <si>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</si>
  <si>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</si>
  <si>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</si>
  <si>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</si>
  <si>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</si>
  <si>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</si>
  <si>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</si>
  <si>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</si>
  <si>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</si>
  <si>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</si>
  <si>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</si>
  <si>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</si>
  <si>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</si>
  <si>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</si>
  <si>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</si>
  <si>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</si>
  <si>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</si>
  <si>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</si>
  <si>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</si>
  <si>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</si>
  <si>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</si>
  <si>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</si>
  <si>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</si>
  <si>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</si>
  <si>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</si>
  <si>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</si>
  <si>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</si>
  <si>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</si>
  <si>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</si>
  <si>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</si>
  <si>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</si>
  <si>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</si>
  <si>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</si>
  <si>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</si>
  <si>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</si>
  <si>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</si>
  <si>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</si>
  <si>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</si>
  <si>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</si>
  <si>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</si>
  <si>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</si>
  <si>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</si>
  <si>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</si>
  <si>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</si>
  <si>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</si>
  <si>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</si>
  <si>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</si>
  <si>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</si>
  <si>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</si>
  <si>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</si>
  <si>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</si>
  <si>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</si>
  <si>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</si>
  <si>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</si>
  <si>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</si>
  <si>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</si>
  <si>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</si>
  <si>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</si>
  <si>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</si>
  <si>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</si>
  <si>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</si>
  <si>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</si>
  <si>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</si>
  <si>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</si>
  <si>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</si>
  <si>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</si>
  <si>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</si>
  <si>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</si>
  <si>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</si>
  <si>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</si>
  <si>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</si>
  <si>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</si>
  <si>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</si>
  <si>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</si>
  <si>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</si>
  <si>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</si>
  <si>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</si>
  <si>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</si>
  <si>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</si>
  <si>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</si>
  <si>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</si>
  <si>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</si>
  <si>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</si>
  <si>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</si>
  <si>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</si>
  <si>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</si>
  <si>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</si>
  <si>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</si>
  <si>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</si>
  <si>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</si>
  <si>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</si>
  <si>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</si>
  <si>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</si>
  <si>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</si>
  <si>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</si>
  <si>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</si>
  <si>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</si>
  <si>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</si>
  <si>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</si>
  <si>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</si>
  <si>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</si>
  <si>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</si>
  <si>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</si>
  <si>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</si>
  <si>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</si>
  <si>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</si>
  <si>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</si>
  <si>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</si>
  <si>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</si>
  <si>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</si>
  <si>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</si>
  <si>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</si>
  <si>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</si>
  <si>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</si>
  <si>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</si>
  <si>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</si>
  <si>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</si>
  <si>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</si>
  <si>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</si>
  <si>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</si>
  <si>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</si>
  <si>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</si>
  <si>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</si>
  <si>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</si>
  <si>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</si>
  <si>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</si>
  <si>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</si>
  <si>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</si>
  <si>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</si>
  <si>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</si>
  <si>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</si>
  <si>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</si>
  <si>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</si>
  <si>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</si>
  <si>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</si>
  <si>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</si>
  <si>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</si>
  <si>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</si>
  <si>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</si>
  <si>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</si>
  <si>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</si>
  <si>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</si>
  <si>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</si>
  <si>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</si>
  <si>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</si>
  <si>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</si>
  <si>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</si>
  <si>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</si>
  <si>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</si>
  <si>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</si>
  <si>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</si>
  <si>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</si>
  <si>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</si>
  <si>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</si>
  <si>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</si>
  <si>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</si>
  <si>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</si>
  <si>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</si>
  <si>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</si>
  <si>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</si>
  <si>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</si>
  <si>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</si>
  <si>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</si>
  <si>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</si>
  <si>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</si>
  <si>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</si>
  <si>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</si>
  <si>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</si>
  <si>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</si>
  <si>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</si>
  <si>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</si>
  <si>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</si>
  <si>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</si>
  <si>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</si>
  <si>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</si>
  <si>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</si>
  <si>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</si>
  <si>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</si>
  <si>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</si>
  <si>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</si>
  <si>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</si>
  <si>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</si>
  <si>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</si>
  <si>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</si>
  <si>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</si>
  <si>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</si>
  <si>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</si>
  <si>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</si>
  <si>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</si>
  <si>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</si>
  <si>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</si>
  <si>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</si>
  <si>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</si>
  <si>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</si>
  <si>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</si>
  <si>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</si>
  <si>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</si>
  <si>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</si>
  <si>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</si>
  <si>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</si>
  <si>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</si>
  <si>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</si>
  <si>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</si>
  <si>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</si>
  <si>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</si>
  <si>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</si>
  <si>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</si>
  <si>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</si>
  <si>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</si>
  <si>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</si>
  <si>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</si>
  <si>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</si>
  <si>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</si>
  <si>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</si>
  <si>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</si>
  <si>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</si>
  <si>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</si>
  <si>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</si>
  <si>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</si>
  <si>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</si>
  <si>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</si>
  <si>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</si>
  <si>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</si>
  <si>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</si>
  <si>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</si>
  <si>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</si>
  <si>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</si>
  <si>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</si>
  <si>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</si>
  <si>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</si>
  <si>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</si>
  <si>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</si>
  <si>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</si>
  <si>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</si>
  <si>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</si>
  <si>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</si>
  <si>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</si>
  <si>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</si>
  <si>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</si>
  <si>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</si>
  <si>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</si>
  <si>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</si>
  <si>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</si>
  <si>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</si>
  <si>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</si>
  <si>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</si>
  <si>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</si>
  <si>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</si>
  <si>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</si>
  <si>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</si>
  <si>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</si>
  <si>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</si>
  <si>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</si>
  <si>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</si>
  <si>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</si>
  <si>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</si>
  <si>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</si>
  <si>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</si>
  <si>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</si>
  <si>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</si>
  <si>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</si>
  <si>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</si>
  <si>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</si>
  <si>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</si>
  <si>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</si>
  <si>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</si>
  <si>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</si>
  <si>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</si>
  <si>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</si>
  <si>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</si>
  <si>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</si>
  <si>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</si>
  <si>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</si>
  <si>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</si>
  <si>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</si>
  <si>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</si>
  <si>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</si>
  <si>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</si>
  <si>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</si>
  <si>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</si>
  <si>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</si>
  <si>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</si>
  <si>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</si>
  <si>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</si>
  <si>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</si>
  <si>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</si>
  <si>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</si>
  <si>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</si>
  <si>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</si>
  <si>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</si>
  <si>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</si>
  <si>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</si>
  <si>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</si>
  <si>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</si>
  <si>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</si>
  <si>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</si>
  <si>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</si>
  <si>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</si>
  <si>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</si>
  <si>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</si>
  <si>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</si>
  <si>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</si>
  <si>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</si>
  <si>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</si>
  <si>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</si>
  <si>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</si>
  <si>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</si>
  <si>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</si>
  <si>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</si>
  <si>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</si>
  <si>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</si>
  <si>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</si>
  <si>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</si>
  <si>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</si>
  <si>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</si>
  <si>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</si>
  <si>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</si>
  <si>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</si>
  <si>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</si>
  <si>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</si>
  <si>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</si>
  <si>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</si>
  <si>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</si>
  <si>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</si>
  <si>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</si>
  <si>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</si>
  <si>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</si>
  <si>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</si>
  <si>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</si>
  <si>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</si>
  <si>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</si>
  <si>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</si>
  <si>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</si>
  <si>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</si>
  <si>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</si>
  <si>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</si>
  <si>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</si>
  <si>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</si>
  <si>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</si>
  <si>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</si>
  <si>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</si>
  <si>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</si>
  <si>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</si>
  <si>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</si>
  <si>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</si>
  <si>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</si>
  <si>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</si>
  <si>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</si>
  <si>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</si>
  <si>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</si>
  <si>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</si>
  <si>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</si>
  <si>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</si>
  <si>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</si>
  <si>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</si>
  <si>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</si>
  <si>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</si>
  <si>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</si>
  <si>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</si>
  <si>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</si>
  <si>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</si>
  <si>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</si>
  <si>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</si>
  <si>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</si>
  <si>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</si>
  <si>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</si>
  <si>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</si>
  <si>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</si>
  <si>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</si>
  <si>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</si>
  <si>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</si>
  <si>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</si>
  <si>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</si>
  <si>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</si>
  <si>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</si>
  <si>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</si>
  <si>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</si>
  <si>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</si>
  <si>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</si>
  <si>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</si>
  <si>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</si>
  <si>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</si>
  <si>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</si>
  <si>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</si>
  <si>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</si>
  <si>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</si>
  <si>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</si>
  <si>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</si>
  <si>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</si>
  <si>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</si>
  <si>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</si>
  <si>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</si>
  <si>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</si>
  <si>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</si>
  <si>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</si>
  <si>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</si>
  <si>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</si>
  <si>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</si>
  <si>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</si>
  <si>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</si>
  <si>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</si>
  <si>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</si>
  <si>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</si>
  <si>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</si>
  <si>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</si>
  <si>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</si>
  <si>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</si>
  <si>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</si>
  <si>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</si>
  <si>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</si>
  <si>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</si>
  <si>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</si>
  <si>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</si>
  <si>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</si>
  <si>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</si>
  <si>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</si>
  <si>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</si>
  <si>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</si>
  <si>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</si>
  <si>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</si>
  <si>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</si>
  <si>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</si>
  <si>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</si>
  <si>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</si>
  <si>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</si>
  <si>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</si>
  <si>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</si>
  <si>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</si>
  <si>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</si>
  <si>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</si>
  <si>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</si>
  <si>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</si>
  <si>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</si>
  <si>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</si>
  <si>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</si>
  <si>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</si>
  <si>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</si>
  <si>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</si>
  <si>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</si>
  <si>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</si>
  <si>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</si>
  <si>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</si>
  <si>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</si>
  <si>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</si>
  <si>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</si>
  <si>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</si>
  <si>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</si>
  <si>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</si>
  <si>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</si>
  <si>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</si>
  <si>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</si>
  <si>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</si>
  <si>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</si>
  <si>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</si>
  <si>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</si>
  <si>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</si>
  <si>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</si>
  <si>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</si>
  <si>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</si>
  <si>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</si>
  <si>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</si>
  <si>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</si>
  <si>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</si>
  <si>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</si>
  <si>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</si>
  <si>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</si>
  <si>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</si>
  <si>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</si>
  <si>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</si>
  <si>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</si>
  <si>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</si>
  <si>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</si>
  <si>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</si>
  <si>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</si>
  <si>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</si>
  <si>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</si>
  <si>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</si>
  <si>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</si>
  <si>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</si>
  <si>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</si>
  <si>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</si>
  <si>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</si>
  <si>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</si>
  <si>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</si>
  <si>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</si>
  <si>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</si>
  <si>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</si>
  <si>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</si>
  <si>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</si>
  <si>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</si>
  <si>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</si>
  <si>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</si>
  <si>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</si>
  <si>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</si>
  <si>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</si>
  <si>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</si>
  <si>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</si>
  <si>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</si>
  <si>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</si>
  <si>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</si>
  <si>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</si>
  <si>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</si>
  <si>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</si>
  <si>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</si>
  <si>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</si>
  <si>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</si>
  <si>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</si>
  <si>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</si>
  <si>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</si>
  <si>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</si>
  <si>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</si>
  <si>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</si>
  <si>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</si>
  <si>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</si>
  <si>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</si>
  <si>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</si>
  <si>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</si>
  <si>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</si>
  <si>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</si>
  <si>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</si>
  <si>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</si>
  <si>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</si>
  <si>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</si>
  <si>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</si>
  <si>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</si>
  <si>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</si>
  <si>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</si>
  <si>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</si>
  <si>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</si>
  <si>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</si>
  <si>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</si>
  <si>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</si>
  <si>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</si>
  <si>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</si>
  <si>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</si>
  <si>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</si>
  <si>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</si>
  <si>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</si>
  <si>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</si>
  <si>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</si>
  <si>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</si>
  <si>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</si>
  <si>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</si>
  <si>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</si>
  <si>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</si>
  <si>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</si>
  <si>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</si>
  <si>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</si>
  <si>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</si>
  <si>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</si>
  <si>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</si>
  <si>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</si>
  <si>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</si>
  <si>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</si>
  <si>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</si>
  <si>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</si>
  <si>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</si>
  <si>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</si>
  <si>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</si>
  <si>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</si>
  <si>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</si>
  <si>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</si>
  <si>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</si>
  <si>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</si>
  <si>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</si>
  <si>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</si>
  <si>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</si>
  <si>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</si>
  <si>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</si>
  <si>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</si>
  <si>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</si>
  <si>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</si>
  <si>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</si>
  <si>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</si>
  <si>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</si>
  <si>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</si>
  <si>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</si>
  <si>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</si>
  <si>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</si>
  <si>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</si>
  <si>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</si>
  <si>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</si>
  <si>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</si>
  <si>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</si>
  <si>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</si>
  <si>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</si>
  <si>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</si>
  <si>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</si>
  <si>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</si>
  <si>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</si>
  <si>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</si>
  <si>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</si>
  <si>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</si>
  <si>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</si>
  <si>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</si>
  <si>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</si>
  <si>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</si>
  <si>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</si>
  <si>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</si>
  <si>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</si>
  <si>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</si>
  <si>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</si>
  <si>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</si>
  <si>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</si>
  <si>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</si>
  <si>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</si>
  <si>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</si>
  <si>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</si>
  <si>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</si>
  <si>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</si>
  <si>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</si>
  <si>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</si>
  <si>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</si>
  <si>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</si>
  <si>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</si>
  <si>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</si>
  <si>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</si>
  <si>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</si>
  <si>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</si>
  <si>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</si>
  <si>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</si>
  <si>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</si>
  <si>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</si>
  <si>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</si>
  <si>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</si>
  <si>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</si>
  <si>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</si>
  <si>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</si>
  <si>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</si>
  <si>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</si>
  <si>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</si>
  <si>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</si>
  <si>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</si>
  <si>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</si>
  <si>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</si>
  <si>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</si>
  <si>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</si>
  <si>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</si>
  <si>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</si>
  <si>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</si>
  <si>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</si>
  <si>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</si>
  <si>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</si>
  <si>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</si>
  <si>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</si>
  <si>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</si>
  <si>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</si>
  <si>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</si>
  <si>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</si>
  <si>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</si>
  <si>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</si>
  <si>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</si>
  <si>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</si>
  <si>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</si>
  <si>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</si>
  <si>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</si>
  <si>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</si>
  <si>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</si>
  <si>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</si>
  <si>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</si>
  <si>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</si>
  <si>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</si>
  <si>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</si>
  <si>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</si>
  <si>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</si>
  <si>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</si>
  <si>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</si>
  <si>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</si>
  <si>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</si>
  <si>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</si>
  <si>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</si>
  <si>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</si>
  <si>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</si>
  <si>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</si>
  <si>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</si>
  <si>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</si>
  <si>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</si>
  <si>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</si>
  <si>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</si>
  <si>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</si>
  <si>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</si>
  <si>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</si>
  <si>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</si>
  <si>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</si>
  <si>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</si>
  <si>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</si>
  <si>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</si>
  <si>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</si>
  <si>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</si>
  <si>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</si>
  <si>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</si>
  <si>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</si>
  <si>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</si>
  <si>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</si>
  <si>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</si>
  <si>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</si>
  <si>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</si>
  <si>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</si>
  <si>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</si>
  <si>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</si>
  <si>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</si>
  <si>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</si>
  <si>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</si>
  <si>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</si>
  <si>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</si>
  <si>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</si>
  <si>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</si>
  <si>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</si>
  <si>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</si>
  <si>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</si>
  <si>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</si>
  <si>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</si>
  <si>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</si>
  <si>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</si>
  <si>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</si>
  <si>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</si>
  <si>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</si>
  <si>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</si>
  <si>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</si>
  <si>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</si>
  <si>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</si>
  <si>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</si>
  <si>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</si>
  <si>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</si>
  <si>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</si>
  <si>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</si>
  <si>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</si>
  <si>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</si>
  <si>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</si>
  <si>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</si>
  <si>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</si>
  <si>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</si>
  <si>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</si>
  <si>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</si>
  <si>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</si>
  <si>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</si>
  <si>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</si>
  <si>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</si>
  <si>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</si>
  <si>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</si>
  <si>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</si>
  <si>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</si>
  <si>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</si>
  <si>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</si>
  <si>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</si>
  <si>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</si>
  <si>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</si>
  <si>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</si>
  <si>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</si>
  <si>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</si>
  <si>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</si>
  <si>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</si>
  <si>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</si>
  <si>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</si>
  <si>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</si>
  <si>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</si>
  <si>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</si>
  <si>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</si>
  <si>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</si>
  <si>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</si>
  <si>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</si>
  <si>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</si>
  <si>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</si>
  <si>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</si>
  <si>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</si>
  <si>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</si>
  <si>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</si>
  <si>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</si>
  <si>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</si>
  <si>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</si>
  <si>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</si>
  <si>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</si>
  <si>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</si>
  <si>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</si>
  <si>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</si>
  <si>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</si>
  <si>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</si>
  <si>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</si>
  <si>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</si>
  <si>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</si>
  <si>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</si>
  <si>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</si>
  <si>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</si>
  <si>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</si>
  <si>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</si>
  <si>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</si>
  <si>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</si>
  <si>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</si>
  <si>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</si>
  <si>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</si>
  <si>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</si>
  <si>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</si>
  <si>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</si>
  <si>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</si>
  <si>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</si>
  <si>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</si>
  <si>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</si>
  <si>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</si>
  <si>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</si>
  <si>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</si>
  <si>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</si>
  <si>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</si>
  <si>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</si>
  <si>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</si>
  <si>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</si>
  <si>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</si>
  <si>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</si>
  <si>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</si>
  <si>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</si>
  <si>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</si>
  <si>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</si>
  <si>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</si>
  <si>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</si>
  <si>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</si>
  <si>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</si>
  <si>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</si>
  <si>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</si>
  <si>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</si>
  <si>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</si>
  <si>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</si>
  <si>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</si>
  <si>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</si>
  <si>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</si>
  <si>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</si>
  <si>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</si>
  <si>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</si>
  <si>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</si>
  <si>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</si>
  <si>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</si>
  <si>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</si>
  <si>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</si>
  <si>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</si>
  <si>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</si>
  <si>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</si>
  <si>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</si>
  <si>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</si>
  <si>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</si>
  <si>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</si>
  <si>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</si>
  <si>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</si>
  <si>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</si>
  <si>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</si>
  <si>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</si>
  <si>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</si>
  <si>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</si>
  <si>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</si>
  <si>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</si>
  <si>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</si>
  <si>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</si>
  <si>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</si>
  <si>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</si>
  <si>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</si>
  <si>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</si>
  <si>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</si>
  <si>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</si>
  <si>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</si>
  <si>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</si>
  <si>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</si>
  <si>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</si>
  <si>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</si>
  <si>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</si>
  <si>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</si>
  <si>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</si>
  <si>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</si>
  <si>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</si>
  <si>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</si>
  <si>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</si>
  <si>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</si>
  <si>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</si>
  <si>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</si>
  <si>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</si>
  <si>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</si>
  <si>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</si>
  <si>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</si>
  <si>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</si>
  <si>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</si>
  <si>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</si>
  <si>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</si>
  <si>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</si>
  <si>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</si>
  <si>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</si>
  <si>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</si>
  <si>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</si>
  <si>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</si>
  <si>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</si>
  <si>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</si>
  <si>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</si>
  <si>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</si>
  <si>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</si>
  <si>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</si>
  <si>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</si>
  <si>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</si>
  <si>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</si>
  <si>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</si>
  <si>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</si>
  <si>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</si>
  <si>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</si>
  <si>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</si>
  <si>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</si>
  <si>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</si>
  <si>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</si>
  <si>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</si>
  <si>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</si>
  <si>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</si>
  <si>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</si>
  <si>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</si>
  <si>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</si>
  <si>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</si>
  <si>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</si>
  <si>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</si>
  <si>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</si>
  <si>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</si>
  <si>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</si>
  <si>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</si>
  <si>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</si>
  <si>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</si>
  <si>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</si>
  <si>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</si>
  <si>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</si>
  <si>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</si>
  <si>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</si>
  <si>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</si>
  <si>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</si>
  <si>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</si>
  <si>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</si>
  <si>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</si>
  <si>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</si>
  <si>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</si>
  <si>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</si>
  <si>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</si>
  <si>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</si>
  <si>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</si>
  <si>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</si>
  <si>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</si>
  <si>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</si>
  <si>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</si>
  <si>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</si>
  <si>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</si>
  <si>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</si>
  <si>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</si>
  <si>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</si>
  <si>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</si>
  <si>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</si>
  <si>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</si>
  <si>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</si>
  <si>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</si>
  <si>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</si>
  <si>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</si>
  <si>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</si>
  <si>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</si>
  <si>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</si>
  <si>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</si>
  <si>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</si>
  <si>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</si>
  <si>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</si>
  <si>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</si>
  <si>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</si>
  <si>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</si>
  <si>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</si>
  <si>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</si>
  <si>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</si>
  <si>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</si>
  <si>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</si>
  <si>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</si>
  <si>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</si>
  <si>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</si>
  <si>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</si>
  <si>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</si>
  <si>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</si>
  <si>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</si>
  <si>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</si>
  <si>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</si>
  <si>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</si>
  <si>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</si>
  <si>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</si>
  <si>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</si>
  <si>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</si>
  <si>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</si>
  <si>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</si>
  <si>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</si>
  <si>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</si>
  <si>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</si>
  <si>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</si>
  <si>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</si>
  <si>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</si>
  <si>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</si>
  <si>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</si>
  <si>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</si>
  <si>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</si>
  <si>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</si>
  <si>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</si>
  <si>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</si>
  <si>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</si>
  <si>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</si>
  <si>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</si>
  <si>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</si>
  <si>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</si>
  <si>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</si>
  <si>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</si>
  <si>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</si>
  <si>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</si>
  <si>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</si>
  <si>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</si>
  <si>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</si>
  <si>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</si>
  <si>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</si>
  <si>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</si>
  <si>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</si>
  <si>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</si>
  <si>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</si>
  <si>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</si>
  <si>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</si>
  <si>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</si>
  <si>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</si>
  <si>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</si>
  <si>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</si>
  <si>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</si>
  <si>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</si>
  <si>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</si>
  <si>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</si>
  <si>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</si>
  <si>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</si>
  <si>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</si>
  <si>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</si>
  <si>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</si>
  <si>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</si>
  <si>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</si>
  <si>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</si>
  <si>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</si>
  <si>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</si>
  <si>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</si>
  <si>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</si>
  <si>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</si>
  <si>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</si>
  <si>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</si>
  <si>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</si>
  <si>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</si>
  <si>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</si>
  <si>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</si>
  <si>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</si>
  <si>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</si>
  <si>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</si>
  <si>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</si>
  <si>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</si>
  <si>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</si>
  <si>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</si>
  <si>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</si>
  <si>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</si>
  <si>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</si>
  <si>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</si>
  <si>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</si>
  <si>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</si>
  <si>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</si>
  <si>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</si>
  <si>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</si>
  <si>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</si>
  <si>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</si>
  <si>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</si>
  <si>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</si>
  <si>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</si>
  <si>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</si>
  <si>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</si>
  <si>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</si>
  <si>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</si>
  <si>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</si>
  <si>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</si>
  <si>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</si>
  <si>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</si>
  <si>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</si>
  <si>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</si>
  <si>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</si>
  <si>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</si>
  <si>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</si>
  <si>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</si>
  <si>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</si>
  <si>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</si>
  <si>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</si>
  <si>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</si>
  <si>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</si>
  <si>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</si>
  <si>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</si>
  <si>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</si>
  <si>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</si>
  <si>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</si>
  <si>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</si>
  <si>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</si>
  <si>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</si>
  <si>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</si>
  <si>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</si>
  <si>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</si>
  <si>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</si>
  <si>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</si>
  <si>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</si>
  <si>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</si>
  <si>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</si>
  <si>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</si>
  <si>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</si>
  <si>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</si>
  <si>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</si>
  <si>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</si>
  <si>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</si>
  <si>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</si>
  <si>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</si>
  <si>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</si>
  <si>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</si>
  <si>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</si>
  <si>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</si>
  <si>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</si>
  <si>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</si>
  <si>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</si>
  <si>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</si>
  <si>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</si>
  <si>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</si>
  <si>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</si>
  <si>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</si>
  <si>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</si>
  <si>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</si>
  <si>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</si>
  <si>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</si>
  <si>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</si>
  <si>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</si>
  <si>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</si>
  <si>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</si>
  <si>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</si>
  <si>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</si>
  <si>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</si>
  <si>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</si>
  <si>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</si>
  <si>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</si>
  <si>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</si>
  <si>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</si>
  <si>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</si>
  <si>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</si>
  <si>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</si>
  <si>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</si>
  <si>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</si>
  <si>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</si>
  <si>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</si>
  <si>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</si>
  <si>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</si>
  <si>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</si>
  <si>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</si>
  <si>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</si>
  <si>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</si>
  <si>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</si>
  <si>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</si>
  <si>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</si>
  <si>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</si>
  <si>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</si>
  <si>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</si>
  <si>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</si>
  <si>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</si>
  <si>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</si>
  <si>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</si>
  <si>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</si>
  <si>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</si>
  <si>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</si>
  <si>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</si>
  <si>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</si>
  <si>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</si>
  <si>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</si>
  <si>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</si>
  <si>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</si>
  <si>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</si>
  <si>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</si>
  <si>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</si>
  <si>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</si>
  <si>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</si>
  <si>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</si>
  <si>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</si>
  <si>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</si>
  <si>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</si>
  <si>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</si>
  <si>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</si>
  <si>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</si>
  <si>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</si>
  <si>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</si>
  <si>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</si>
  <si>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</si>
  <si>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</si>
  <si>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</si>
  <si>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</si>
  <si>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</si>
  <si>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</si>
  <si>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</si>
  <si>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</si>
  <si>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</si>
  <si>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</si>
  <si>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</si>
  <si>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</si>
  <si>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</si>
  <si>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</si>
  <si>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</si>
  <si>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</si>
  <si>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</si>
  <si>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</si>
  <si>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</si>
  <si>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</si>
  <si>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</si>
  <si>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</si>
  <si>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</si>
  <si>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</si>
  <si>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</si>
  <si>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</si>
  <si>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</si>
  <si>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</si>
  <si>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</si>
  <si>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</si>
  <si>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</si>
  <si>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</si>
  <si>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</si>
  <si>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</si>
  <si>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</si>
  <si>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</si>
  <si>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</si>
  <si>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</si>
  <si>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</si>
  <si>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</si>
  <si>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</si>
  <si>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</si>
  <si>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</si>
  <si>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</si>
  <si>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</si>
  <si>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</si>
  <si>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</si>
  <si>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</si>
  <si>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</si>
  <si>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</si>
  <si>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</si>
  <si>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</si>
  <si>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</si>
  <si>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</si>
  <si>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</si>
  <si>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</si>
  <si>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</si>
  <si>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</si>
  <si>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</si>
  <si>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</si>
  <si>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</si>
  <si>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</si>
  <si>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</si>
  <si>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</si>
  <si>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</si>
  <si>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</si>
  <si>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</si>
  <si>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</si>
  <si>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</si>
  <si>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</si>
  <si>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</si>
  <si>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</si>
  <si>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</si>
  <si>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</si>
  <si>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</si>
  <si>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</si>
  <si>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</si>
  <si>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</si>
  <si>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</si>
  <si>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</si>
  <si>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</si>
  <si>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</si>
  <si>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</si>
  <si>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</si>
  <si>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</si>
  <si>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</si>
  <si>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</si>
  <si>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</si>
  <si>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</si>
  <si>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</si>
  <si>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</si>
  <si>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</si>
  <si>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</si>
  <si>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</si>
  <si>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</si>
  <si>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</si>
  <si>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</si>
  <si>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</si>
  <si>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</si>
  <si>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</si>
  <si>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</si>
  <si>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</si>
  <si>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</si>
  <si>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</si>
  <si>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</si>
  <si>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</si>
  <si>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</si>
  <si>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</si>
  <si>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</si>
  <si>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</si>
  <si>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</si>
  <si>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</si>
  <si>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</si>
  <si>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</si>
  <si>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</si>
  <si>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</si>
  <si>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</si>
  <si>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</si>
  <si>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</si>
  <si>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</si>
  <si>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</si>
  <si>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</si>
  <si>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</si>
  <si>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</si>
  <si>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</si>
  <si>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</si>
  <si>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</si>
  <si>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</si>
  <si>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</si>
  <si>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</si>
  <si>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</si>
  <si>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</si>
  <si>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</si>
  <si>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</si>
  <si>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</si>
  <si>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</si>
  <si>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</si>
  <si>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</si>
  <si>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</si>
  <si>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</si>
  <si>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</si>
  <si>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</si>
  <si>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</si>
  <si>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</si>
  <si>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</si>
  <si>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</si>
  <si>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</si>
  <si>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</si>
  <si>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</si>
  <si>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</si>
  <si>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</si>
  <si>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</si>
  <si>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</si>
  <si>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</si>
  <si>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</si>
  <si>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</si>
  <si>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</si>
  <si>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</si>
  <si>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</si>
  <si>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</si>
  <si>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</si>
  <si>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</si>
  <si>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</si>
  <si>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</si>
  <si>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</si>
  <si>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</si>
  <si>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</si>
  <si>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</si>
  <si>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</si>
  <si>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</si>
  <si>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</si>
  <si>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</si>
  <si>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</si>
  <si>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</si>
  <si>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</si>
  <si>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</si>
  <si>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</si>
  <si>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</si>
  <si>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</si>
  <si>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</si>
  <si>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</si>
  <si>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</si>
  <si>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</si>
  <si>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</si>
  <si>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</si>
  <si>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</si>
  <si>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</si>
  <si>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</si>
  <si>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</si>
  <si>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</si>
  <si>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</si>
  <si>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</si>
  <si>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</si>
  <si>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</si>
  <si>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</si>
  <si>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</si>
  <si>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</si>
  <si>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</si>
  <si>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</si>
  <si>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</si>
  <si>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</si>
  <si>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</si>
  <si>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</si>
  <si>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</si>
  <si>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</si>
  <si>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</si>
  <si>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</si>
  <si>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</si>
  <si>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</si>
  <si>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</si>
  <si>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</si>
  <si>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</si>
  <si>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</si>
  <si>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</si>
  <si>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</si>
  <si>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</si>
  <si>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</si>
  <si>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</si>
  <si>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</si>
  <si>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</si>
  <si>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</si>
  <si>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</si>
  <si>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</si>
  <si>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</si>
  <si>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</si>
  <si>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</si>
  <si>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</si>
  <si>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</si>
  <si>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</si>
  <si>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</si>
  <si>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</si>
  <si>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</si>
  <si>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</si>
  <si>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</si>
  <si>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</si>
  <si>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</si>
  <si>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</si>
  <si>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</si>
  <si>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</si>
  <si>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</si>
  <si>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</si>
  <si>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</si>
  <si>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</si>
  <si>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</si>
  <si>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</si>
  <si>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</si>
  <si>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</si>
  <si>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</si>
  <si>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</si>
  <si>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</si>
  <si>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</si>
  <si>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</si>
  <si>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</si>
  <si>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</si>
  <si>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</si>
  <si>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</si>
  <si>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</si>
  <si>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</si>
  <si>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</si>
  <si>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</si>
  <si>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</si>
  <si>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</si>
  <si>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</si>
  <si>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</si>
  <si>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</si>
  <si>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</si>
  <si>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</si>
  <si>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</si>
  <si>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</si>
  <si>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</si>
  <si>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</si>
  <si>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</si>
  <si>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</si>
  <si>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</si>
  <si>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</si>
  <si>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</si>
  <si>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</si>
  <si>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</si>
  <si>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</si>
  <si>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</si>
  <si>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</si>
  <si>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</si>
  <si>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</si>
  <si>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</si>
  <si>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</si>
  <si>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</si>
  <si>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</si>
  <si>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</si>
  <si>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</si>
  <si>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</si>
  <si>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</si>
  <si>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</si>
  <si>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</si>
  <si>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</si>
  <si>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</si>
  <si>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</si>
  <si>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</si>
  <si>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</si>
  <si>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</si>
  <si>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</si>
  <si>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</si>
  <si>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</si>
  <si>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</si>
  <si>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</si>
  <si>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</si>
  <si>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</si>
  <si>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</si>
  <si>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</si>
  <si>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</si>
  <si>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</si>
  <si>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</si>
  <si>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</si>
  <si>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</si>
  <si>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</si>
  <si>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</si>
  <si>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</si>
  <si>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</si>
  <si>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</si>
  <si>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</si>
  <si>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</si>
  <si>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</si>
  <si>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</si>
  <si>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</si>
  <si>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</si>
  <si>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</si>
  <si>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</si>
  <si>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</si>
  <si>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</si>
  <si>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</si>
  <si>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</si>
  <si>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</si>
  <si>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</si>
  <si>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</si>
  <si>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</si>
  <si>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</si>
  <si>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</si>
  <si>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</si>
  <si>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</si>
  <si>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</si>
  <si>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</si>
  <si>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</si>
  <si>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</si>
  <si>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</si>
  <si>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</si>
  <si>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</si>
  <si>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</si>
  <si>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</si>
  <si>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</si>
  <si>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</si>
  <si>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</si>
  <si>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</si>
  <si>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</si>
  <si>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</si>
  <si>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</si>
  <si>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</si>
  <si>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</si>
  <si>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</si>
  <si>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</si>
  <si>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</si>
  <si>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</si>
  <si>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</si>
  <si>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</si>
  <si>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</si>
  <si>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</si>
  <si>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</si>
  <si>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</si>
  <si>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</si>
  <si>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</si>
  <si>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</si>
  <si>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</si>
  <si>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</si>
  <si>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</si>
  <si>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</si>
  <si>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</si>
  <si>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</si>
  <si>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</si>
  <si>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</si>
  <si>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</si>
  <si>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</si>
  <si>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</si>
  <si>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</si>
  <si>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</si>
  <si>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</si>
  <si>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</si>
  <si>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</si>
  <si>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</si>
  <si>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</si>
  <si>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</si>
  <si>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</si>
  <si>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</si>
  <si>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</si>
  <si>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</si>
  <si>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</si>
  <si>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</si>
  <si>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</si>
  <si>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</si>
  <si>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</si>
  <si>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</si>
  <si>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</si>
  <si>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</si>
  <si>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</si>
  <si>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</si>
  <si>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</si>
  <si>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</si>
  <si>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</si>
  <si>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</si>
  <si>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</si>
  <si>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</si>
  <si>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</si>
  <si>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</si>
  <si>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</si>
  <si>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</si>
  <si>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</si>
  <si>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</si>
  <si>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</si>
  <si>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</si>
  <si>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</si>
  <si>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</si>
  <si>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</si>
  <si>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</si>
  <si>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</si>
  <si>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</si>
  <si>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</si>
  <si>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</si>
  <si>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</si>
  <si>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</si>
  <si>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</si>
  <si>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</si>
  <si>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</si>
  <si>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</si>
  <si>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</si>
  <si>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</si>
  <si>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</si>
  <si>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</si>
  <si>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</si>
  <si>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</si>
  <si>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</si>
  <si>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</si>
  <si>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</si>
  <si>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</si>
  <si>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</si>
  <si>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</si>
  <si>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</si>
  <si>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</si>
  <si>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</si>
  <si>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</si>
  <si>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</si>
  <si>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</si>
  <si>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</si>
  <si>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</si>
  <si>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</si>
  <si>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</si>
  <si>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</si>
  <si>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</si>
  <si>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</si>
  <si>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</si>
  <si>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</si>
  <si>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</si>
  <si>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</si>
  <si>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</si>
  <si>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</si>
  <si>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</si>
  <si>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</si>
  <si>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</si>
  <si>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</si>
  <si>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</si>
  <si>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</si>
  <si>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</si>
  <si>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</si>
  <si>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</si>
  <si>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</si>
  <si>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</si>
  <si>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</si>
  <si>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</si>
  <si>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</si>
  <si>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</si>
  <si>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</si>
  <si>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</si>
  <si>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</si>
  <si>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</si>
  <si>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</si>
  <si>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</si>
  <si>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</si>
  <si>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</si>
  <si>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</si>
  <si>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</si>
  <si>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</si>
  <si>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</si>
  <si>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</si>
  <si>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</si>
  <si>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</si>
  <si>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</si>
  <si>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</si>
  <si>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</si>
  <si>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</si>
  <si>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</si>
  <si>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</si>
  <si>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</si>
  <si>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</si>
  <si>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</si>
  <si>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</si>
  <si>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</si>
  <si>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</si>
  <si>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</si>
  <si>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</si>
  <si>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</si>
  <si>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</si>
  <si>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</si>
  <si>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</si>
  <si>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</si>
  <si>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</si>
  <si>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</si>
  <si>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</si>
  <si>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</si>
  <si>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</si>
  <si>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</si>
  <si>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</si>
  <si>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</si>
  <si>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</si>
  <si>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</si>
  <si>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</si>
  <si>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</si>
  <si>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</si>
  <si>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</si>
  <si>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</si>
  <si>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</si>
  <si>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</si>
  <si>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</si>
  <si>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</si>
  <si>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</si>
  <si>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</si>
  <si>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</si>
  <si>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</si>
  <si>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</si>
  <si>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</si>
  <si>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</si>
  <si>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</si>
  <si>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</si>
  <si>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</si>
  <si>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</si>
  <si>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</si>
  <si>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</si>
  <si>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</si>
  <si>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</si>
  <si>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</si>
  <si>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</si>
  <si>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</si>
  <si>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</si>
  <si>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</si>
  <si>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</si>
  <si>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</si>
  <si>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</si>
  <si>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</si>
  <si>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</si>
  <si>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</si>
  <si>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</si>
  <si>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</si>
  <si>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</si>
  <si>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</si>
  <si>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</si>
  <si>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</si>
  <si>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</si>
  <si>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</si>
  <si>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</si>
  <si>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</si>
  <si>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</si>
  <si>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</si>
  <si>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</si>
  <si>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</si>
  <si>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</si>
  <si>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</si>
  <si>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</si>
  <si>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</si>
  <si>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</si>
  <si>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</si>
  <si>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</si>
  <si>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</si>
  <si>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</si>
  <si>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</si>
  <si>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</si>
  <si>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</si>
  <si>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</si>
  <si>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</si>
  <si>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</si>
  <si>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</si>
  <si>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</si>
  <si>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</si>
  <si>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</si>
  <si>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</si>
  <si>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</si>
  <si>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</si>
  <si>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</si>
  <si>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</si>
  <si>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</si>
  <si>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</si>
  <si>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</si>
  <si>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</si>
  <si>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</si>
  <si>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</si>
  <si>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</si>
  <si>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</si>
  <si>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</si>
  <si>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</si>
  <si>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</si>
  <si>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</si>
  <si>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</si>
  <si>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</si>
  <si>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</si>
  <si>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</si>
  <si>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</si>
  <si>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</si>
  <si>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</si>
  <si>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</si>
  <si>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</si>
  <si>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</si>
  <si>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</si>
  <si>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</si>
  <si>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</si>
  <si>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</si>
  <si>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</si>
  <si>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</si>
  <si>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</si>
  <si>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</si>
  <si>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</si>
  <si>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</si>
  <si>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</si>
  <si>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</si>
  <si>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</si>
  <si>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</si>
  <si>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</si>
  <si>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</si>
  <si>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</si>
  <si>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</si>
  <si>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</si>
  <si>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</si>
  <si>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</si>
  <si>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</si>
  <si>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</si>
  <si>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</si>
  <si>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</si>
  <si>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</si>
  <si>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</si>
  <si>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</si>
  <si>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</si>
  <si>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</si>
  <si>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</si>
  <si>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</si>
  <si>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</si>
  <si>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</si>
  <si>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</si>
  <si>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</si>
  <si>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</si>
  <si>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</si>
  <si>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</si>
  <si>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</si>
  <si>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</si>
  <si>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</si>
  <si>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</si>
  <si>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</si>
  <si>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</si>
  <si>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</si>
  <si>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</si>
  <si>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</si>
  <si>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</si>
  <si>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</si>
  <si>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</si>
  <si>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</si>
  <si>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</si>
  <si>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</si>
  <si>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</si>
  <si>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</si>
  <si>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</si>
  <si>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</si>
  <si>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</si>
  <si>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</si>
  <si>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</si>
  <si>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</si>
  <si>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</si>
  <si>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</si>
  <si>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</si>
  <si>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</si>
  <si>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</si>
  <si>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</si>
  <si>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</si>
  <si>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</si>
  <si>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</si>
  <si>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</si>
  <si>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</si>
  <si>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</si>
  <si>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</si>
  <si>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</si>
  <si>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</si>
  <si>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</si>
  <si>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</si>
  <si>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</si>
  <si>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</si>
  <si>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</si>
  <si>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</si>
  <si>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</si>
  <si>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</si>
  <si>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</si>
  <si>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</si>
  <si>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</si>
  <si>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</si>
  <si>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</si>
  <si>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</si>
  <si>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</si>
  <si>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</si>
  <si>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</si>
  <si>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</si>
  <si>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</si>
  <si>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</si>
  <si>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</si>
  <si>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</si>
  <si>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</si>
  <si>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</si>
  <si>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</si>
  <si>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</si>
  <si>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</si>
  <si>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</si>
  <si>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</si>
  <si>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</si>
  <si>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</si>
  <si>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</si>
  <si>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</si>
  <si>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</si>
  <si>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</si>
  <si>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</si>
  <si>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</si>
  <si>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</si>
  <si>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</si>
  <si>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</si>
  <si>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</si>
  <si>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</si>
  <si>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</si>
  <si>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</si>
  <si>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</si>
  <si>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</si>
  <si>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</si>
  <si>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</si>
  <si>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</si>
  <si>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</si>
  <si>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</si>
  <si>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</si>
  <si>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</si>
  <si>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</si>
  <si>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</si>
  <si>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</si>
  <si>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</si>
  <si>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</si>
  <si>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</si>
  <si>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</si>
  <si>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</si>
  <si>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</si>
  <si>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</si>
  <si>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</si>
  <si>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</si>
  <si>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</si>
  <si>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</si>
  <si>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</si>
  <si>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</si>
  <si>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</si>
  <si>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</si>
  <si>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</si>
  <si>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</si>
  <si>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</si>
  <si>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</si>
  <si>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</si>
  <si>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</si>
  <si>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</si>
  <si>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</si>
  <si>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</si>
  <si>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</si>
  <si>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</si>
  <si>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</si>
  <si>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</si>
  <si>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</si>
  <si>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</si>
  <si>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</si>
  <si>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</si>
  <si>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</si>
  <si>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</si>
  <si>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</si>
  <si>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</si>
  <si>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</si>
  <si>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</si>
  <si>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</si>
  <si>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</si>
  <si>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</si>
  <si>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</si>
  <si>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</si>
  <si>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</si>
  <si>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</si>
  <si>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</si>
  <si>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</si>
  <si>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</si>
  <si>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</si>
  <si>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</si>
  <si>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</si>
  <si>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</si>
  <si>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</si>
  <si>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</si>
  <si>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</si>
  <si>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</si>
  <si>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</si>
  <si>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</si>
  <si>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</si>
  <si>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</si>
  <si>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</si>
  <si>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</si>
  <si>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</si>
  <si>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</si>
  <si>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</si>
  <si>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</si>
  <si>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</si>
  <si>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</si>
  <si>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</si>
  <si>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</si>
  <si>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</si>
  <si>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</si>
  <si>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</si>
  <si>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</si>
  <si>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</si>
  <si>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</si>
  <si>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</si>
  <si>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</si>
  <si>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</si>
  <si>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</si>
  <si>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</si>
  <si>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</si>
  <si>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</si>
  <si>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</si>
  <si>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</si>
  <si>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</si>
  <si>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</si>
  <si>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</si>
  <si>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</si>
  <si>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</si>
  <si>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</si>
  <si>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</si>
  <si>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</si>
  <si>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</si>
  <si>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</si>
  <si>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</si>
  <si>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</si>
  <si>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</si>
  <si>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</si>
  <si>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</si>
  <si>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</si>
  <si>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</si>
  <si>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</si>
  <si>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</si>
  <si>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</si>
  <si>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</si>
  <si>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</si>
  <si>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</si>
  <si>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</si>
  <si>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</si>
  <si>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</si>
  <si>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</si>
  <si>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</si>
  <si>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</si>
  <si>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</si>
  <si>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</si>
  <si>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</si>
  <si>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</si>
  <si>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</si>
  <si>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</si>
  <si>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</si>
  <si>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</si>
  <si>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</si>
  <si>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</si>
  <si>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</si>
  <si>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</si>
  <si>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</si>
  <si>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</si>
  <si>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</si>
  <si>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</si>
  <si>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</si>
  <si>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</si>
  <si>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</si>
  <si>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</si>
  <si>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</si>
  <si>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</si>
  <si>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</si>
  <si>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</si>
  <si>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</si>
  <si>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</si>
  <si>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</si>
  <si>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</si>
  <si>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</si>
  <si>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</si>
  <si>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</si>
  <si>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</si>
  <si>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</si>
  <si>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</si>
  <si>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</si>
  <si>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</si>
  <si>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</si>
  <si>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</si>
  <si>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</si>
  <si>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</si>
  <si>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</si>
  <si>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</si>
  <si>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</si>
  <si>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</si>
  <si>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</si>
  <si>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</si>
  <si>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</si>
  <si>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</si>
  <si>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</si>
  <si>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</si>
  <si>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</si>
  <si>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</si>
  <si>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</si>
  <si>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</si>
  <si>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</si>
  <si>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</si>
  <si>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</si>
  <si>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</si>
  <si>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</si>
  <si>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</si>
  <si>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</si>
  <si>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</si>
  <si>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</si>
  <si>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</si>
  <si>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</si>
  <si>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</si>
  <si>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</si>
  <si>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</si>
  <si>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</si>
  <si>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</si>
  <si>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</si>
  <si>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</si>
  <si>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</si>
  <si>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</si>
  <si>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</si>
  <si>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</si>
  <si>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</si>
  <si>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</si>
  <si>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</si>
  <si>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</si>
  <si>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</si>
  <si>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</si>
  <si>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</si>
  <si>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</si>
  <si>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</si>
  <si>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</si>
  <si>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</si>
  <si>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</si>
  <si>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</si>
  <si>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</si>
  <si>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</si>
  <si>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</si>
  <si>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</si>
  <si>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</si>
  <si>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</si>
  <si>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</si>
  <si>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</si>
  <si>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</si>
  <si>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</si>
  <si>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</si>
  <si>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</si>
  <si>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</si>
  <si>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</si>
  <si>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</si>
  <si>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</si>
  <si>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</si>
  <si>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</si>
  <si>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</si>
  <si>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</si>
  <si>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</si>
  <si>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</si>
  <si>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</si>
  <si>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</si>
  <si>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</si>
  <si>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</si>
  <si>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</si>
  <si>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</si>
  <si>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</si>
  <si>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</si>
  <si>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</si>
  <si>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</si>
  <si>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</si>
  <si>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</si>
  <si>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</si>
  <si>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</si>
  <si>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</si>
  <si>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</si>
  <si>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</si>
  <si>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</si>
  <si>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</si>
  <si>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</si>
  <si>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</si>
  <si>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</si>
  <si>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</si>
  <si>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</si>
  <si>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</si>
  <si>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</si>
  <si>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</si>
  <si>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</si>
  <si>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</si>
  <si>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</si>
  <si>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</si>
  <si>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</si>
  <si>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</si>
  <si>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</si>
  <si>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</si>
  <si>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</si>
  <si>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</si>
  <si>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</si>
  <si>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</si>
  <si>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</si>
  <si>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</si>
  <si>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</si>
  <si>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</si>
  <si>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</si>
  <si>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</si>
  <si>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</si>
  <si>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</si>
  <si>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</si>
  <si>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</si>
  <si>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</si>
  <si>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</si>
  <si>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</si>
  <si>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</si>
  <si>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</si>
  <si>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</si>
  <si>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</si>
  <si>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</si>
  <si>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</si>
  <si>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</si>
  <si>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</si>
  <si>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</si>
  <si>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</si>
  <si>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</si>
  <si>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</si>
  <si>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</si>
  <si>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</si>
  <si>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</si>
  <si>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</si>
  <si>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</si>
  <si>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</si>
  <si>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</si>
  <si>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</si>
  <si>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</si>
  <si>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</si>
  <si>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</si>
  <si>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</si>
  <si>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</si>
  <si>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</si>
  <si>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</si>
  <si>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</si>
  <si>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</si>
  <si>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</si>
  <si>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</si>
  <si>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</si>
  <si>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</si>
  <si>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</si>
  <si>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</si>
  <si>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</si>
  <si>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</si>
  <si>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</si>
  <si>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</si>
  <si>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</si>
  <si>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</si>
  <si>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</si>
  <si>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</si>
  <si>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</si>
  <si>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</si>
  <si>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</si>
  <si>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</si>
  <si>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</si>
  <si>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</si>
  <si>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</si>
  <si>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</si>
  <si>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</si>
  <si>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</si>
  <si>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</si>
  <si>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</si>
  <si>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</si>
  <si>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</si>
  <si>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</si>
  <si>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</si>
  <si>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</si>
  <si>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</si>
  <si>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</si>
  <si>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</si>
  <si>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</si>
  <si>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</si>
  <si>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</si>
  <si>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</si>
  <si>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</si>
  <si>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</si>
  <si>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</si>
  <si>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</si>
  <si>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</si>
  <si>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</si>
  <si>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</si>
  <si>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</si>
  <si>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</si>
  <si>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</si>
  <si>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</si>
  <si>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</si>
  <si>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</si>
  <si>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</si>
  <si>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</si>
  <si>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</si>
  <si>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</si>
  <si>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</si>
  <si>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</si>
  <si>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</si>
  <si>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</si>
  <si>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</si>
  <si>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</si>
  <si>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</si>
  <si>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</si>
  <si>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</si>
  <si>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</si>
  <si>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</si>
  <si>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</si>
  <si>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</si>
  <si>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</si>
  <si>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</si>
  <si>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</si>
  <si>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</si>
  <si>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</si>
  <si>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</si>
  <si>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</si>
  <si>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</si>
  <si>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</si>
  <si>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</si>
  <si>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</si>
  <si>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</si>
  <si>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</si>
  <si>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</si>
  <si>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</si>
  <si>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</si>
  <si>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</si>
  <si>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</si>
  <si>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</si>
  <si>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</si>
  <si>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</si>
  <si>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</si>
  <si>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</si>
  <si>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</si>
  <si>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</si>
  <si>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</si>
  <si>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</si>
  <si>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</si>
  <si>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</si>
  <si>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</si>
  <si>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</si>
  <si>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</si>
  <si>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</si>
  <si>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</si>
  <si>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</si>
  <si>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</si>
  <si>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</si>
  <si>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</si>
  <si>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</si>
  <si>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</si>
  <si>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</si>
  <si>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</si>
  <si>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</si>
  <si>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</si>
  <si>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</si>
  <si>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</si>
  <si>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</si>
  <si>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</si>
  <si>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</si>
  <si>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</si>
  <si>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</si>
  <si>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</si>
  <si>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</si>
  <si>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</si>
  <si>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</si>
  <si>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</si>
  <si>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</si>
  <si>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</si>
  <si>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</si>
  <si>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</si>
  <si>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</si>
  <si>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</si>
  <si>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</si>
  <si>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</si>
  <si>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</si>
  <si>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</si>
  <si>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</si>
  <si>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</si>
  <si>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</si>
  <si>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</si>
  <si>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</si>
  <si>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</si>
  <si>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</si>
  <si>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</si>
  <si>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</si>
  <si>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</si>
  <si>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</si>
  <si>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</si>
  <si>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</si>
  <si>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</si>
  <si>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</si>
  <si>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</si>
  <si>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</si>
  <si>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</si>
  <si>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</si>
  <si>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</si>
  <si>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</si>
  <si>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</si>
  <si>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</si>
  <si>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</si>
  <si>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</si>
  <si>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</si>
  <si>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</si>
  <si>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</si>
  <si>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</si>
  <si>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</si>
  <si>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</si>
  <si>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</si>
  <si>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</si>
  <si>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</si>
  <si>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</si>
  <si>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</si>
  <si>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</si>
  <si>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</si>
  <si>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</si>
  <si>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</si>
  <si>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</si>
  <si>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</si>
  <si>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</si>
  <si>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</si>
  <si>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</si>
  <si>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</si>
  <si>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</si>
  <si>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</si>
  <si>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</si>
  <si>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</si>
  <si>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</si>
  <si>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</si>
  <si>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</si>
  <si>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</si>
  <si>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</si>
  <si>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</si>
  <si>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</si>
  <si>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</si>
  <si>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</si>
  <si>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</si>
  <si>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</si>
  <si>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</si>
  <si>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</si>
  <si>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</si>
  <si>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</si>
  <si>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</si>
  <si>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</si>
  <si>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</si>
  <si>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</si>
  <si>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</si>
  <si>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</si>
  <si>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</si>
  <si>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</si>
  <si>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</si>
  <si>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</si>
  <si>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</si>
  <si>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</si>
  <si>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</si>
  <si>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</si>
  <si>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</si>
  <si>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</si>
  <si>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</si>
  <si>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</si>
  <si>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</si>
  <si>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</si>
  <si>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</si>
  <si>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</si>
  <si>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</si>
  <si>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</si>
  <si>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</si>
  <si>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</si>
  <si>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</si>
  <si>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</si>
  <si>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</si>
  <si>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</si>
  <si>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</si>
  <si>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</si>
  <si>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</si>
  <si>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</si>
  <si>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</si>
  <si>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</si>
  <si>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</si>
  <si>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</si>
  <si>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</si>
  <si>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</si>
  <si>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</si>
  <si>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</si>
  <si>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</si>
  <si>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</si>
  <si>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</si>
  <si>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</si>
  <si>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</si>
  <si>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</si>
  <si>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</si>
  <si>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</si>
  <si>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</si>
  <si>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</si>
  <si>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</si>
  <si>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</si>
  <si>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</si>
  <si>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</si>
  <si>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</si>
  <si>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</si>
  <si>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</si>
  <si>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</si>
  <si>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</si>
  <si>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</si>
  <si>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</si>
  <si>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</si>
  <si>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</si>
  <si>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</si>
  <si>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</si>
  <si>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</si>
  <si>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</si>
  <si>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</si>
  <si>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</si>
  <si>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</si>
  <si>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</si>
  <si>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</si>
  <si>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</si>
  <si>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</si>
  <si>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</si>
  <si>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</si>
  <si>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</si>
  <si>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</si>
  <si>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</si>
  <si>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</si>
  <si>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</si>
  <si>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</si>
  <si>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</si>
  <si>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</si>
  <si>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</si>
  <si>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</si>
  <si>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</si>
  <si>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</si>
  <si>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</si>
  <si>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</si>
  <si>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</si>
  <si>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</si>
  <si>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</si>
  <si>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</si>
  <si>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</si>
  <si>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</si>
  <si>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</si>
  <si>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</si>
  <si>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</si>
  <si>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</si>
  <si>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</si>
  <si>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</si>
  <si>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</si>
  <si>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</si>
  <si>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</si>
  <si>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</si>
  <si>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</si>
  <si>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</si>
  <si>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</si>
  <si>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</si>
  <si>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</si>
  <si>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</si>
  <si>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</si>
  <si>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</si>
  <si>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</si>
  <si>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</si>
  <si>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</si>
  <si>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</si>
  <si>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</si>
  <si>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</si>
  <si>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</si>
  <si>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</si>
  <si>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</si>
  <si>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</si>
  <si>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</si>
  <si>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</si>
  <si>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</si>
  <si>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</si>
  <si>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</si>
  <si>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</si>
  <si>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</si>
  <si>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</si>
  <si>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</si>
  <si>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</si>
  <si>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</si>
  <si>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</si>
  <si>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</si>
  <si>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</si>
  <si>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</si>
  <si>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</si>
  <si>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</si>
  <si>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</si>
  <si>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</si>
  <si>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</si>
  <si>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</si>
  <si>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</si>
  <si>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</si>
  <si>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</si>
  <si>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</si>
  <si>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</si>
  <si>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</si>
  <si>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</si>
  <si>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</si>
  <si>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</si>
  <si>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</si>
  <si>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</si>
  <si>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</si>
  <si>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</si>
  <si>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</si>
  <si>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</si>
  <si>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</si>
  <si>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</si>
  <si>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</si>
  <si>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</si>
  <si>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</si>
  <si>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</si>
  <si>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</si>
  <si>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</si>
  <si>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</si>
  <si>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</si>
  <si>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</si>
  <si>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</si>
  <si>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</si>
  <si>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</si>
  <si>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</si>
  <si>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</si>
  <si>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</si>
  <si>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</si>
  <si>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</si>
  <si>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</si>
  <si>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</si>
  <si>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</si>
  <si>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</si>
  <si>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</si>
  <si>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</si>
  <si>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</si>
  <si>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</si>
  <si>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</si>
  <si>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</si>
  <si>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</si>
  <si>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</si>
  <si>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</si>
  <si>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</si>
  <si>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</si>
  <si>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</si>
  <si>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</si>
  <si>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</si>
  <si>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</si>
  <si>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</si>
  <si>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</si>
  <si>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</si>
  <si>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</si>
  <si>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</si>
  <si>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</si>
  <si>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</si>
  <si>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</si>
  <si>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</si>
  <si>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</si>
  <si>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</si>
  <si>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</si>
  <si>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</si>
  <si>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</si>
  <si>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</si>
  <si>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</si>
  <si>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</si>
  <si>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</si>
  <si>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</si>
  <si>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</si>
  <si>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</si>
  <si>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</si>
  <si>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</si>
  <si>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</si>
  <si>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</si>
  <si>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</si>
  <si>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</si>
  <si>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</si>
  <si>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</si>
  <si>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</si>
  <si>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</si>
  <si>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</si>
  <si>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</si>
  <si>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</si>
  <si>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</si>
  <si>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</si>
  <si>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</si>
  <si>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</si>
  <si>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</si>
  <si>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</si>
  <si>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</si>
  <si>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</si>
  <si>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</si>
  <si>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</si>
  <si>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</si>
  <si>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</si>
  <si>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</si>
  <si>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</si>
  <si>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</si>
  <si>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</si>
  <si>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</si>
  <si>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</si>
  <si>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</si>
  <si>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</si>
  <si>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</si>
  <si>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</si>
  <si>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</si>
  <si>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</si>
  <si>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</si>
  <si>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</si>
  <si>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</si>
  <si>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</si>
  <si>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</si>
  <si>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</si>
  <si>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</si>
  <si>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</si>
  <si>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</si>
  <si>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</si>
  <si>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</si>
  <si>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</si>
  <si>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</si>
  <si>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</si>
  <si>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</si>
  <si>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</si>
  <si>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</si>
  <si>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</si>
  <si>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</si>
  <si>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</si>
  <si>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</si>
  <si>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</si>
  <si>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</si>
  <si>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</si>
  <si>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</si>
  <si>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</si>
  <si>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</si>
  <si>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</si>
  <si>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</si>
  <si>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</si>
  <si>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</si>
  <si>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</si>
  <si>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</si>
  <si>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</si>
  <si>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</si>
  <si>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</si>
  <si>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</si>
  <si>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</si>
  <si>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</si>
  <si>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</si>
  <si>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</si>
  <si>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</si>
  <si>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</si>
  <si>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</si>
  <si>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</si>
  <si>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</si>
  <si>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</si>
  <si>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</si>
  <si>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</si>
  <si>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</si>
  <si>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</si>
  <si>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</si>
  <si>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</si>
  <si>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</si>
  <si>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</si>
  <si>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</si>
  <si>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</si>
  <si>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</si>
  <si>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</si>
  <si>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</si>
  <si>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</si>
  <si>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</si>
  <si>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</si>
  <si>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</si>
  <si>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</si>
  <si>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</si>
  <si>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</si>
  <si>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</si>
  <si>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</si>
  <si>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</si>
  <si>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</si>
  <si>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</si>
  <si>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</si>
  <si>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</si>
  <si>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</si>
  <si>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</si>
  <si>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</si>
  <si>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</si>
  <si>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</si>
  <si>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</si>
  <si>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</si>
  <si>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</si>
  <si>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</si>
  <si>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</si>
  <si>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</si>
  <si>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</si>
  <si>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</si>
  <si>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</si>
  <si>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</si>
  <si>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</si>
  <si>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</si>
  <si>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</si>
  <si>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</si>
  <si>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</si>
  <si>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</si>
  <si>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</si>
  <si>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</si>
  <si>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</si>
  <si>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</si>
  <si>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</si>
  <si>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</si>
  <si>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</si>
  <si>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</si>
  <si>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</si>
  <si>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</si>
  <si>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</si>
  <si>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</si>
  <si>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</si>
  <si>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</si>
  <si>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</si>
  <si>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</si>
  <si>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</si>
  <si>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</si>
  <si>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</si>
  <si>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</si>
  <si>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</si>
  <si>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</si>
  <si>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</si>
  <si>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</si>
  <si>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</si>
  <si>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</si>
  <si>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</si>
  <si>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</si>
  <si>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</si>
  <si>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</si>
  <si>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</si>
  <si>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</si>
  <si>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</si>
  <si>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</si>
  <si>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</si>
  <si>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</si>
  <si>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</si>
  <si>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</si>
  <si>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</si>
  <si>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</si>
  <si>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</si>
  <si>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</si>
  <si>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</si>
  <si>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</si>
  <si>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</si>
  <si>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</si>
  <si>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</si>
  <si>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</si>
  <si>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</si>
  <si>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</si>
  <si>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</si>
  <si>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</si>
  <si>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</si>
  <si>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</si>
  <si>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</si>
  <si>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</si>
  <si>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</si>
  <si>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</si>
  <si>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</si>
  <si>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</si>
  <si>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</si>
  <si>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</si>
  <si>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</si>
  <si>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</si>
  <si>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</si>
  <si>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</si>
  <si>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</si>
  <si>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</si>
  <si>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</si>
  <si>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</si>
  <si>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</si>
  <si>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</si>
  <si>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</si>
  <si>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</si>
  <si>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</si>
  <si>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</si>
  <si>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</si>
  <si>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</si>
  <si>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</si>
  <si>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</si>
  <si>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</si>
  <si>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</si>
  <si>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</si>
  <si>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</si>
  <si>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</si>
  <si>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</si>
  <si>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</si>
  <si>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</si>
  <si>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</si>
  <si>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</si>
  <si>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</si>
  <si>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</si>
  <si>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</si>
  <si>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</si>
  <si>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</si>
  <si>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</si>
  <si>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</si>
  <si>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</si>
  <si>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</si>
  <si>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</si>
  <si>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</si>
  <si>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</si>
  <si>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</si>
  <si>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</si>
  <si>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</si>
  <si>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</si>
  <si>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</si>
  <si>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</si>
  <si>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</si>
  <si>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</si>
  <si>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</si>
  <si>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</si>
  <si>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</si>
  <si>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</si>
  <si>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</si>
  <si>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</si>
  <si>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</si>
  <si>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</si>
  <si>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</si>
  <si>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</si>
  <si>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</si>
  <si>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</si>
  <si>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</si>
  <si>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</si>
  <si>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</si>
  <si>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</si>
  <si>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</si>
  <si>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</si>
  <si>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</si>
  <si>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</si>
  <si>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</si>
  <si>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</si>
  <si>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</si>
  <si>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</si>
  <si>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</si>
  <si>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</si>
  <si>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</si>
  <si>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</si>
  <si>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</si>
  <si>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</si>
  <si>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</si>
  <si>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</si>
  <si>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</si>
  <si>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</si>
  <si>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</si>
  <si>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</si>
  <si>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</si>
  <si>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</si>
  <si>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</si>
  <si>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</si>
  <si>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</si>
  <si>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</si>
  <si>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</si>
  <si>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</si>
  <si>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</si>
  <si>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</si>
  <si>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</si>
  <si>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</si>
  <si>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</si>
  <si>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</si>
  <si>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</si>
  <si>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</si>
  <si>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</si>
  <si>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</si>
  <si>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</si>
  <si>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</si>
  <si>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</si>
  <si>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</si>
  <si>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</si>
  <si>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</si>
  <si>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</si>
  <si>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</si>
  <si>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</si>
  <si>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</si>
  <si>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</si>
  <si>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</si>
  <si>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</si>
  <si>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</si>
  <si>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</si>
  <si>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</si>
  <si>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</si>
  <si>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</si>
  <si>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</si>
  <si>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</si>
  <si>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</si>
  <si>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</si>
  <si>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</si>
  <si>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</si>
  <si>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</si>
  <si>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</si>
  <si>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</si>
  <si>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</si>
  <si>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</si>
  <si>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</si>
  <si>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</si>
  <si>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</si>
  <si>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</si>
  <si>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</si>
  <si>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</si>
  <si>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</si>
  <si>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</si>
  <si>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</si>
  <si>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</si>
  <si>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</si>
  <si>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</si>
  <si>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</si>
  <si>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</si>
  <si>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</si>
  <si>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</si>
  <si>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</si>
  <si>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</si>
  <si>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</si>
  <si>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</si>
  <si>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</si>
  <si>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</si>
  <si>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</si>
  <si>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</si>
  <si>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</si>
  <si>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</si>
  <si>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</si>
  <si>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</si>
  <si>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</si>
  <si>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</si>
  <si>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</si>
  <si>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</si>
  <si>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</si>
  <si>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</si>
  <si>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</si>
  <si>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</si>
  <si>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</si>
  <si>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</si>
  <si>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</si>
  <si>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</si>
  <si>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</si>
  <si>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</si>
  <si>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</si>
  <si>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</si>
  <si>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</si>
  <si>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</si>
  <si>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</si>
  <si>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</si>
  <si>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</si>
  <si>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</si>
  <si>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</si>
  <si>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</si>
  <si>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</si>
  <si>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</si>
  <si>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</si>
  <si>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</si>
  <si>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</si>
  <si>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</si>
  <si>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</si>
  <si>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</si>
  <si>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</si>
  <si>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</si>
  <si>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</si>
  <si>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</si>
  <si>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</si>
  <si>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</si>
  <si>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</si>
  <si>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</si>
  <si>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</si>
  <si>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</si>
  <si>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</si>
  <si>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</si>
  <si>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</si>
  <si>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</si>
  <si>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</si>
  <si>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</si>
  <si>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</si>
  <si>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</si>
  <si>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</si>
  <si>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</si>
  <si>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</si>
  <si>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</si>
  <si>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</si>
  <si>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</si>
  <si>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</si>
  <si>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</si>
  <si>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</si>
  <si>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</si>
  <si>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</si>
  <si>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</si>
  <si>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</si>
  <si>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</si>
  <si>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</si>
  <si>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</si>
  <si>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</si>
  <si>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</si>
  <si>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</si>
  <si>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</si>
  <si>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</si>
  <si>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</si>
  <si>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</si>
  <si>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</si>
  <si>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</si>
  <si>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</si>
  <si>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</si>
  <si>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</si>
  <si>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</si>
  <si>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</si>
  <si>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</si>
  <si>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</si>
  <si>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</si>
  <si>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</si>
  <si>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</si>
  <si>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</si>
  <si>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</si>
  <si>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</si>
  <si>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</si>
  <si>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</si>
  <si>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</si>
  <si>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</si>
  <si>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</si>
  <si>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</si>
  <si>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</si>
  <si>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</si>
  <si>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</si>
  <si>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</si>
  <si>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</si>
  <si>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</si>
  <si>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</si>
  <si>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</si>
  <si>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</si>
  <si>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</si>
  <si>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</si>
  <si>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</si>
  <si>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</si>
  <si>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</si>
  <si>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</si>
  <si>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</si>
  <si>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</si>
  <si>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</si>
  <si>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</si>
  <si>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</si>
  <si>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</si>
  <si>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</si>
  <si>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</si>
  <si>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</si>
  <si>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</si>
  <si>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</si>
  <si>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</si>
  <si>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</si>
  <si>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</si>
  <si>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</si>
  <si>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</si>
  <si>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</si>
  <si>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</si>
  <si>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</si>
  <si>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</si>
  <si>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</si>
  <si>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</si>
  <si>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</si>
  <si>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</si>
  <si>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</si>
  <si>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</si>
  <si>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</si>
  <si>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</si>
  <si>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</si>
  <si>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</si>
  <si>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</si>
  <si>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</si>
  <si>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</si>
  <si>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</si>
  <si>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</si>
  <si>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</si>
  <si>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</si>
  <si>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</si>
  <si>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</si>
  <si>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</si>
  <si>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</si>
  <si>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</si>
  <si>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</si>
  <si>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</si>
  <si>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</si>
  <si>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</si>
  <si>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</si>
  <si>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</si>
  <si>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</si>
  <si>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</si>
  <si>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</si>
  <si>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</si>
  <si>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</si>
  <si>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</si>
  <si>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</si>
  <si>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</si>
  <si>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</si>
  <si>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</si>
  <si>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</si>
  <si>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</si>
  <si>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</si>
  <si>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</si>
  <si>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</si>
  <si>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</si>
  <si>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</si>
  <si>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</si>
  <si>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</si>
  <si>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</si>
  <si>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</si>
  <si>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</si>
  <si>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</si>
  <si>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</si>
  <si>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</si>
  <si>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</si>
  <si>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</si>
  <si>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</si>
  <si>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</si>
  <si>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</si>
  <si>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</si>
  <si>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</si>
  <si>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</si>
  <si>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</si>
  <si>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</si>
  <si>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</si>
  <si>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</si>
  <si>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</si>
  <si>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</si>
  <si>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</si>
  <si>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</si>
  <si>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</si>
  <si>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</si>
  <si>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</si>
  <si>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</si>
  <si>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</si>
  <si>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</si>
  <si>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</si>
  <si>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</si>
  <si>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</si>
  <si>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</si>
  <si>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</si>
  <si>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</si>
  <si>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</si>
  <si>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</si>
  <si>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</si>
  <si>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</si>
  <si>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</si>
  <si>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</si>
  <si>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</si>
  <si>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</si>
  <si>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</si>
  <si>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</si>
  <si>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</si>
  <si>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</si>
  <si>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</si>
  <si>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</si>
  <si>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</si>
  <si>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</si>
  <si>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</si>
  <si>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</si>
  <si>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</si>
  <si>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</si>
  <si>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</si>
  <si>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</si>
  <si>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</si>
  <si>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</si>
  <si>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</si>
  <si>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</si>
  <si>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</si>
  <si>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</si>
  <si>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</si>
  <si>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</si>
  <si>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</si>
  <si>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</si>
  <si>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</si>
  <si>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</si>
  <si>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</si>
  <si>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</si>
  <si>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</si>
  <si>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</si>
  <si>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</si>
  <si>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</si>
  <si>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</si>
  <si>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</si>
  <si>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</si>
  <si>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</si>
  <si>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</si>
  <si>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</si>
  <si>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</si>
  <si>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</si>
  <si>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</si>
  <si>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</si>
  <si>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</si>
  <si>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</si>
  <si>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</si>
  <si>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</si>
  <si>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</si>
  <si>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</si>
  <si>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</si>
  <si>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</si>
  <si>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</si>
  <si>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</si>
  <si>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</si>
  <si>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</si>
  <si>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</si>
  <si>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</si>
  <si>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</si>
  <si>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</si>
  <si>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</si>
  <si>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</si>
  <si>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</si>
  <si>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</si>
  <si>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</si>
  <si>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</si>
  <si>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</si>
  <si>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</si>
  <si>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</si>
  <si>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</si>
  <si>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</si>
  <si>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</si>
  <si>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</si>
  <si>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</si>
  <si>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</si>
  <si>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</si>
  <si>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</si>
  <si>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</si>
  <si>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</si>
  <si>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</si>
  <si>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</si>
  <si>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</si>
  <si>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</si>
  <si>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</si>
  <si>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</si>
  <si>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</si>
  <si>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</si>
  <si>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</si>
  <si>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</si>
  <si>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</si>
  <si>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</si>
  <si>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</si>
  <si>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</si>
  <si>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</si>
  <si>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</si>
  <si>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</si>
  <si>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</si>
  <si>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</si>
  <si>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</si>
  <si>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</si>
  <si>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</si>
  <si>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</si>
  <si>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</si>
  <si>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</si>
  <si>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</si>
  <si>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</si>
  <si>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</si>
  <si>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</si>
  <si>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</si>
  <si>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</si>
  <si>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</si>
  <si>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</si>
  <si>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</si>
  <si>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</si>
  <si>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</si>
  <si>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</si>
  <si>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</si>
  <si>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</si>
  <si>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</si>
  <si>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</si>
  <si>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</si>
  <si>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</si>
  <si>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</si>
  <si>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</si>
  <si>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</si>
  <si>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</si>
  <si>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</si>
  <si>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</si>
  <si>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</si>
  <si>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</si>
  <si>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</si>
  <si>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</si>
  <si>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</si>
  <si>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</si>
  <si>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</si>
  <si>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</si>
  <si>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</si>
  <si>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</si>
  <si>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</si>
  <si>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</si>
  <si>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</si>
  <si>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</si>
  <si>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</si>
  <si>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</si>
  <si>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</si>
  <si>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</si>
  <si>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</si>
  <si>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</si>
  <si>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</si>
  <si>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</si>
  <si>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</si>
  <si>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</si>
  <si>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</si>
  <si>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</si>
  <si>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</si>
  <si>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</si>
  <si>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</si>
  <si>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</si>
  <si>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</si>
  <si>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</si>
  <si>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</si>
  <si>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</si>
  <si>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</si>
  <si>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</si>
  <si>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</si>
  <si>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</si>
  <si>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</si>
  <si>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</si>
  <si>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</si>
  <si>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</si>
  <si>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</si>
  <si>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</si>
  <si>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</si>
  <si>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</si>
  <si>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</si>
  <si>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</si>
  <si>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</si>
  <si>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</si>
  <si>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</si>
  <si>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</si>
  <si>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</si>
  <si>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</si>
  <si>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</si>
  <si>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</si>
  <si>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</si>
  <si>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</si>
  <si>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</si>
  <si>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</si>
  <si>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</si>
  <si>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</si>
  <si>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</si>
  <si>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</si>
  <si>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</si>
  <si>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</si>
  <si>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</si>
  <si>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</si>
  <si>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</si>
  <si>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</si>
  <si>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</si>
  <si>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</si>
  <si>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</si>
  <si>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</si>
  <si>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</si>
  <si>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</si>
  <si>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</si>
  <si>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</si>
  <si>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</si>
  <si>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</si>
  <si>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</si>
  <si>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</si>
  <si>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</si>
  <si>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</si>
  <si>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</si>
  <si>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</si>
  <si>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</si>
  <si>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</si>
  <si>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</si>
  <si>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</si>
  <si>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</si>
  <si>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</si>
  <si>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</si>
  <si>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</si>
  <si>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</si>
  <si>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</si>
  <si>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</si>
  <si>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</si>
  <si>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</si>
  <si>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</si>
  <si>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</si>
  <si>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</si>
  <si>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</si>
  <si>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</si>
  <si>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</si>
  <si>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</si>
  <si>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</si>
  <si>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</si>
  <si>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</si>
  <si>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</si>
  <si>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</si>
  <si>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</si>
  <si>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</si>
  <si>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</si>
  <si>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</si>
  <si>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</si>
  <si>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</si>
  <si>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</si>
  <si>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</si>
  <si>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</si>
  <si>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</si>
  <si>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</si>
  <si>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</si>
  <si>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</si>
  <si>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</si>
  <si>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</si>
  <si>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</si>
  <si>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</si>
  <si>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</si>
  <si>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</si>
  <si>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</si>
  <si>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</si>
  <si>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</si>
  <si>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</si>
  <si>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</si>
  <si>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</si>
  <si>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</si>
  <si>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</si>
  <si>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</si>
  <si>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</si>
  <si>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</si>
  <si>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</si>
  <si>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</si>
  <si>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</si>
  <si>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</si>
  <si>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</si>
  <si>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</si>
  <si>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</si>
  <si>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</si>
  <si>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</si>
  <si>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</si>
  <si>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</si>
  <si>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</si>
  <si>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</si>
  <si>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</si>
  <si>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</si>
  <si>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</si>
  <si>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</si>
  <si>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</si>
  <si>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</si>
  <si>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</si>
  <si>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</si>
  <si>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</si>
  <si>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</si>
  <si>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</si>
  <si>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</si>
  <si>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</si>
  <si>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</si>
  <si>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</si>
  <si>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</si>
  <si>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</si>
  <si>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</si>
  <si>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</si>
  <si>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</si>
  <si>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</si>
  <si>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</si>
  <si>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</si>
  <si>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</si>
  <si>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</si>
  <si>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</si>
  <si>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</si>
  <si>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</si>
  <si>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</si>
  <si>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</si>
  <si>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</si>
  <si>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</si>
  <si>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</si>
  <si>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</si>
  <si>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</si>
  <si>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</si>
  <si>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</si>
  <si>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</si>
  <si>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</si>
  <si>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</si>
  <si>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</si>
  <si>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</si>
  <si>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</si>
  <si>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</si>
  <si>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</si>
  <si>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</si>
  <si>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</si>
  <si>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</si>
  <si>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</si>
  <si>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</si>
  <si>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</si>
  <si>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</si>
  <si>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</si>
  <si>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</si>
  <si>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</si>
  <si>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</si>
  <si>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</si>
  <si>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</si>
  <si>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</si>
  <si>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</si>
  <si>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</si>
  <si>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</si>
  <si>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</si>
  <si>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</si>
  <si>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</si>
  <si>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</si>
  <si>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</si>
  <si>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</si>
  <si>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</si>
  <si>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</si>
  <si>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</si>
  <si>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</si>
  <si>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</si>
  <si>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</si>
  <si>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</si>
  <si>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</si>
  <si>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</si>
  <si>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</si>
  <si>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</si>
  <si>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</si>
  <si>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</si>
  <si>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</si>
  <si>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</si>
  <si>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</si>
  <si>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</si>
  <si>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</si>
  <si>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</si>
  <si>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</si>
  <si>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</si>
  <si>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</si>
  <si>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</si>
  <si>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</si>
  <si>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</si>
  <si>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</si>
  <si>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</si>
  <si>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</si>
  <si>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</si>
  <si>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</si>
  <si>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</si>
  <si>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</si>
  <si>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</si>
  <si>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</si>
  <si>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</si>
  <si>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</si>
  <si>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</si>
  <si>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</si>
  <si>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</si>
  <si>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</si>
  <si>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</si>
  <si>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</si>
  <si>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</si>
  <si>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</si>
  <si>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</si>
  <si>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</si>
  <si>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</si>
  <si>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</si>
  <si>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</si>
  <si>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</si>
  <si>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</si>
  <si>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</si>
  <si>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</si>
  <si>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</si>
  <si>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</si>
  <si>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</si>
  <si>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</si>
  <si>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</si>
  <si>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</si>
  <si>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</si>
  <si>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</si>
  <si>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</si>
  <si>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</si>
  <si>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</si>
  <si>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</si>
  <si>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</si>
  <si>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</si>
  <si>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</si>
  <si>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</si>
  <si>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</si>
  <si>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</si>
  <si>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</si>
  <si>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</si>
  <si>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</si>
  <si>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</si>
  <si>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</si>
  <si>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</si>
  <si>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</si>
  <si>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</si>
  <si>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</si>
  <si>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</si>
  <si>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</si>
  <si>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</si>
  <si>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</si>
  <si>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</si>
  <si>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</si>
  <si>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</si>
  <si>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</si>
  <si>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</si>
  <si>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</si>
  <si>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</si>
  <si>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</si>
  <si>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</si>
  <si>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</si>
  <si>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</si>
  <si>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</si>
  <si>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</si>
  <si>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</si>
  <si>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</si>
  <si>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</si>
  <si>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</si>
  <si>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</si>
  <si>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</si>
  <si>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</si>
  <si>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</si>
  <si>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</si>
  <si>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</si>
  <si>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</si>
  <si>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</si>
  <si>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</si>
  <si>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</si>
  <si>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</si>
  <si>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</si>
  <si>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</si>
  <si>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</si>
  <si>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</si>
  <si>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</si>
  <si>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</si>
  <si>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</si>
  <si>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</si>
  <si>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</si>
  <si>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</si>
  <si>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</si>
  <si>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</si>
  <si>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</si>
  <si>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</si>
  <si>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</si>
  <si>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</si>
  <si>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</si>
  <si>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</si>
  <si>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</si>
  <si>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</si>
  <si>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</si>
  <si>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</si>
  <si>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</si>
  <si>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</si>
  <si>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</si>
  <si>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</si>
  <si>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</si>
  <si>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</si>
  <si>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</si>
  <si>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</si>
  <si>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</si>
  <si>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</si>
  <si>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</si>
  <si>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</si>
  <si>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</si>
  <si>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</si>
  <si>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</si>
  <si>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</si>
  <si>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</si>
  <si>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</si>
  <si>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</si>
  <si>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</si>
  <si>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</si>
  <si>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</si>
  <si>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</si>
  <si>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</si>
  <si>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</si>
  <si>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</si>
  <si>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</si>
  <si>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</si>
  <si>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</si>
  <si>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</si>
  <si>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</si>
  <si>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</si>
  <si>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</si>
  <si>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</si>
  <si>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</si>
  <si>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</si>
  <si>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</si>
  <si>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</si>
  <si>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</si>
  <si>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</si>
  <si>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</si>
  <si>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</si>
  <si>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</si>
  <si>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</si>
  <si>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</si>
  <si>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</si>
  <si>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</si>
  <si>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</si>
  <si>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</si>
  <si>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</si>
  <si>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</si>
  <si>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</si>
  <si>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</si>
  <si>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</si>
  <si>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</si>
  <si>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</si>
  <si>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</si>
  <si>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</si>
  <si>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</si>
  <si>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</si>
  <si>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</si>
  <si>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</si>
  <si>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</si>
  <si>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</si>
  <si>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</si>
  <si>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</si>
  <si>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</si>
  <si>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</si>
  <si>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</si>
  <si>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</si>
  <si>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</si>
  <si>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</si>
  <si>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</si>
  <si>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</si>
  <si>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</si>
  <si>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</si>
  <si>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</si>
  <si>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</si>
  <si>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</si>
  <si>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</si>
  <si>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</si>
  <si>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</si>
  <si>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</si>
  <si>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</si>
  <si>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</si>
  <si>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</si>
  <si>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</si>
  <si>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</si>
  <si>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</si>
  <si>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</si>
  <si>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</si>
  <si>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</si>
  <si>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</si>
  <si>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</si>
  <si>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</si>
  <si>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</si>
  <si>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</si>
  <si>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</si>
  <si>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</si>
  <si>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</si>
  <si>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</si>
  <si>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</si>
  <si>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</si>
  <si>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</si>
  <si>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</si>
  <si>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</si>
  <si>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</si>
  <si>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</si>
  <si>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</si>
  <si>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</si>
  <si>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</si>
  <si>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</si>
  <si>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</si>
  <si>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</si>
  <si>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</si>
  <si>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</si>
  <si>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</si>
  <si>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</si>
  <si>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</si>
  <si>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</si>
  <si>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</si>
  <si>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</si>
  <si>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</si>
  <si>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</si>
  <si>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</si>
  <si>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</si>
  <si>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</si>
  <si>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</si>
  <si>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</si>
  <si>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</si>
  <si>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</si>
  <si>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</si>
  <si>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</si>
  <si>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</si>
  <si>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</si>
  <si>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</si>
  <si>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</si>
  <si>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</si>
  <si>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</si>
  <si>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</si>
  <si>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</si>
  <si>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</si>
  <si>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</si>
  <si>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</si>
  <si>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</si>
  <si>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</si>
  <si>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</si>
  <si>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</si>
  <si>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</si>
  <si>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</si>
  <si>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</si>
  <si>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</si>
  <si>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</si>
  <si>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</si>
  <si>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</si>
  <si>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</si>
  <si>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</si>
  <si>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</si>
  <si>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</si>
  <si>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</si>
  <si>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</si>
  <si>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</si>
  <si>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</si>
  <si>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</si>
  <si>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</si>
  <si>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</si>
  <si>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</si>
  <si>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</si>
  <si>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</si>
  <si>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</si>
  <si>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</si>
  <si>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</si>
  <si>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</si>
  <si>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</si>
  <si>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</si>
  <si>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</si>
  <si>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</si>
  <si>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</si>
  <si>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</si>
  <si>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</si>
  <si>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</si>
  <si>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</si>
  <si>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</si>
  <si>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</si>
  <si>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</si>
  <si>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</si>
  <si>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</si>
  <si>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</si>
  <si>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</si>
  <si>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</si>
  <si>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</si>
  <si>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</si>
  <si>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</si>
  <si>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</si>
  <si>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</si>
  <si>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</si>
  <si>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</si>
  <si>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</si>
  <si>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</si>
  <si>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</si>
  <si>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</si>
  <si>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</si>
  <si>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</si>
  <si>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</si>
  <si>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</si>
  <si>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</si>
  <si>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</si>
  <si>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</si>
  <si>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</si>
  <si>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</si>
  <si>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</si>
  <si>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</si>
  <si>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</si>
  <si>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</si>
  <si>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</si>
  <si>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</si>
  <si>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</si>
  <si>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</si>
  <si>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</si>
  <si>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</si>
  <si>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</si>
  <si>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</si>
  <si>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</si>
  <si>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</si>
  <si>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</si>
  <si>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</si>
  <si>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</si>
  <si>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</si>
  <si>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</si>
  <si>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</si>
  <si>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</si>
  <si>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</si>
  <si>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</si>
  <si>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</si>
  <si>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</si>
  <si>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</si>
  <si>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</si>
  <si>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</si>
  <si>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</si>
  <si>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</si>
  <si>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</si>
  <si>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</si>
  <si>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</si>
  <si>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</si>
  <si>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</si>
  <si>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</si>
  <si>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</si>
  <si>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</si>
  <si>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</si>
  <si>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</si>
  <si>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</si>
  <si>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</si>
  <si>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</si>
  <si>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</si>
  <si>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</si>
  <si>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</si>
  <si>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</si>
  <si>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</si>
  <si>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</si>
  <si>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</si>
  <si>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</si>
  <si>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</si>
  <si>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</si>
  <si>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</si>
  <si>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</si>
  <si>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</si>
  <si>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</si>
  <si>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</si>
  <si>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</si>
  <si>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</si>
  <si>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</si>
  <si>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</si>
  <si>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</si>
  <si>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</si>
  <si>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</si>
  <si>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</si>
  <si>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</si>
  <si>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</si>
  <si>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</si>
  <si>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</si>
  <si>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</si>
  <si>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</si>
  <si>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</si>
  <si>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</si>
  <si>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</si>
  <si>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</si>
  <si>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</si>
  <si>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</si>
  <si>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</si>
  <si>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</si>
  <si>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</si>
  <si>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</si>
  <si>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</si>
  <si>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</si>
  <si>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</si>
  <si>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</si>
  <si>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</si>
  <si>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</si>
  <si>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</si>
  <si>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</si>
  <si>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</si>
  <si>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</si>
  <si>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</si>
  <si>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</si>
  <si>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</si>
  <si>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</si>
  <si>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</si>
  <si>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</si>
  <si>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</si>
  <si>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</si>
  <si>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</si>
  <si>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</si>
  <si>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</si>
  <si>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</si>
  <si>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</si>
  <si>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</si>
  <si>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</si>
  <si>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</si>
  <si>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</si>
  <si>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</si>
  <si>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</si>
  <si>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</si>
  <si>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</si>
  <si>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</si>
  <si>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</si>
  <si>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</si>
  <si>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</si>
  <si>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</si>
  <si>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</si>
  <si>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</si>
  <si>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</si>
  <si>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</si>
  <si>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</si>
  <si>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</si>
  <si>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</si>
  <si>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</si>
  <si>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</si>
  <si>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</si>
  <si>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</si>
  <si>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</si>
  <si>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</si>
  <si>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</si>
  <si>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</si>
  <si>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</si>
  <si>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</si>
  <si>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</si>
  <si>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</si>
  <si>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</si>
  <si>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</si>
  <si>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</si>
  <si>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</si>
  <si>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</si>
  <si>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</si>
  <si>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</si>
  <si>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</si>
  <si>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</si>
  <si>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</si>
  <si>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</si>
  <si>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</si>
  <si>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</si>
  <si>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</si>
  <si>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</si>
  <si>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</si>
  <si>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</si>
  <si>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</si>
  <si>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</si>
  <si>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</si>
  <si>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</si>
  <si>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</si>
  <si>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</si>
  <si>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</si>
  <si>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</si>
  <si>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</si>
  <si>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</si>
  <si>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</si>
  <si>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</si>
  <si>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</si>
  <si>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</si>
  <si>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</si>
  <si>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</si>
  <si>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</si>
  <si>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</si>
  <si>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</si>
  <si>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</si>
  <si>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</si>
  <si>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</si>
  <si>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</si>
  <si>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</si>
  <si>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</si>
  <si>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</si>
  <si>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</si>
  <si>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</si>
  <si>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</si>
  <si>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</si>
  <si>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</si>
  <si>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</si>
  <si>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</si>
  <si>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</si>
  <si>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</si>
  <si>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</si>
  <si>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</si>
  <si>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</si>
  <si>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</si>
  <si>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</si>
  <si>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</si>
  <si>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</si>
  <si>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</si>
  <si>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</si>
  <si>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</si>
  <si>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</si>
  <si>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</si>
  <si>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</si>
  <si>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</si>
  <si>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</si>
  <si>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</si>
  <si>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</si>
  <si>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</si>
  <si>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</si>
  <si>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</si>
  <si>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</si>
  <si>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</si>
  <si>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</si>
  <si>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</si>
  <si>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</si>
  <si>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</si>
  <si>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</si>
  <si>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</si>
  <si>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</si>
  <si>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</si>
  <si>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</si>
  <si>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</si>
  <si>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</si>
  <si>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</si>
  <si>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</si>
  <si>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</si>
  <si>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</si>
  <si>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</si>
  <si>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</si>
  <si>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</si>
  <si>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</si>
  <si>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</si>
  <si>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</si>
  <si>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</si>
  <si>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</si>
  <si>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</si>
  <si>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</si>
  <si>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</si>
  <si>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</si>
  <si>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</si>
  <si>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</si>
  <si>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</si>
  <si>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</si>
  <si>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</si>
  <si>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</si>
  <si>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</si>
  <si>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</si>
  <si>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</si>
  <si>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</si>
  <si>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</si>
  <si>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</si>
  <si>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</si>
  <si>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</si>
  <si>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</si>
  <si>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</si>
  <si>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</si>
  <si>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</si>
  <si>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</si>
  <si>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</si>
  <si>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</si>
  <si>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</si>
  <si>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</si>
  <si>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</si>
  <si>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</si>
  <si>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</si>
  <si>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</si>
  <si>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</si>
  <si>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</si>
  <si>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</si>
  <si>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</si>
  <si>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</si>
  <si>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</si>
  <si>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</si>
  <si>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</si>
  <si>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</si>
  <si>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</si>
  <si>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</si>
  <si>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</si>
  <si>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</si>
  <si>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</si>
  <si>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</si>
  <si>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</si>
  <si>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</si>
  <si>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</si>
  <si>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</si>
  <si>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</si>
  <si>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</si>
  <si>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</si>
  <si>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</si>
  <si>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</si>
  <si>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</si>
  <si>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</si>
  <si>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</si>
  <si>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</si>
  <si>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</si>
  <si>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</si>
  <si>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</si>
  <si>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</si>
  <si>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</si>
  <si>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</si>
  <si>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</si>
  <si>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</si>
  <si>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</si>
  <si>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</si>
  <si>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</si>
  <si>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</si>
  <si>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</si>
  <si>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</si>
  <si>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</si>
  <si>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</si>
  <si>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</si>
  <si>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</si>
  <si>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</si>
  <si>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</si>
  <si>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</si>
  <si>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</si>
  <si>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</si>
  <si>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</si>
  <si>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</si>
  <si>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</si>
  <si>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</si>
  <si>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</si>
  <si>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</si>
  <si>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</si>
  <si>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</si>
  <si>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</si>
  <si>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</si>
  <si>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</si>
  <si>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</si>
  <si>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</si>
  <si>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</si>
  <si>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</si>
  <si>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</si>
  <si>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</si>
  <si>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</si>
  <si>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</si>
  <si>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</si>
  <si>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</si>
  <si>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</si>
  <si>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</si>
  <si>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</si>
  <si>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</si>
  <si>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</si>
  <si>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</si>
  <si>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</si>
  <si>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</si>
  <si>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</si>
  <si>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</si>
  <si>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</si>
  <si>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</si>
  <si>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</si>
  <si>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</si>
  <si>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</si>
  <si>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</si>
  <si>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</si>
  <si>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</si>
  <si>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</si>
  <si>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</si>
  <si>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</si>
  <si>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</si>
  <si>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</si>
  <si>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</si>
  <si>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</si>
  <si>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</si>
  <si>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</si>
  <si>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</si>
  <si>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</si>
  <si>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</si>
  <si>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</si>
  <si>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</si>
  <si>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</si>
  <si>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</si>
  <si>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</si>
  <si>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</si>
  <si>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</si>
  <si>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</si>
  <si>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</si>
  <si>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</si>
  <si>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</si>
  <si>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</si>
  <si>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</si>
  <si>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</si>
  <si>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</si>
  <si>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</si>
  <si>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</si>
  <si>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</si>
  <si>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</si>
  <si>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</si>
  <si>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</si>
  <si>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</si>
  <si>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</si>
  <si>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</si>
  <si>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</si>
  <si>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</si>
  <si>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</si>
  <si>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</si>
  <si>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</si>
  <si>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</si>
  <si>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</si>
  <si>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</si>
  <si>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</si>
  <si>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</si>
  <si>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</si>
  <si>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</si>
  <si>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</si>
  <si>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</si>
  <si>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</si>
  <si>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</si>
  <si>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</si>
  <si>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</si>
  <si>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</si>
  <si>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</si>
  <si>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</si>
  <si>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</si>
  <si>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</si>
  <si>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</si>
  <si>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</si>
  <si>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</si>
  <si>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</si>
  <si>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</si>
  <si>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</si>
  <si>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</si>
  <si>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</si>
  <si>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</si>
  <si>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</si>
  <si>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</si>
  <si>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</si>
  <si>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</si>
  <si>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</si>
  <si>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</si>
  <si>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</si>
  <si>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</si>
  <si>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</si>
  <si>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</si>
  <si>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</si>
  <si>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</si>
  <si>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</si>
  <si>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</si>
  <si>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</si>
  <si>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</si>
  <si>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</si>
  <si>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</si>
  <si>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</si>
  <si>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</si>
  <si>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</si>
  <si>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</si>
  <si>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</si>
  <si>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</si>
  <si>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</si>
  <si>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</si>
  <si>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</si>
  <si>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</si>
  <si>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</si>
  <si>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</si>
  <si>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</si>
  <si>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</si>
  <si>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</si>
  <si>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</si>
  <si>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</si>
  <si>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</si>
  <si>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</si>
  <si>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</si>
  <si>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</si>
  <si>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</si>
  <si>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</si>
  <si>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</si>
  <si>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</si>
  <si>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</si>
  <si>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</si>
  <si>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</si>
  <si>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</si>
  <si>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</si>
  <si>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</si>
  <si>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</si>
  <si>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</si>
  <si>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</si>
  <si>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</si>
  <si>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</si>
  <si>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</si>
  <si>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</si>
  <si>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</si>
  <si>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</si>
  <si>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</si>
  <si>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</si>
  <si>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</si>
  <si>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</si>
  <si>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</si>
  <si>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</si>
  <si>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</si>
  <si>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</si>
  <si>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</si>
  <si>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</si>
  <si>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</si>
  <si>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</si>
  <si>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</si>
  <si>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</si>
  <si>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</si>
  <si>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</si>
  <si>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</si>
  <si>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</si>
  <si>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</si>
  <si>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</si>
  <si>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</si>
  <si>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</si>
  <si>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</si>
  <si>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</si>
  <si>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</si>
  <si>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</si>
  <si>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</si>
  <si>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</si>
  <si>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</si>
  <si>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</si>
  <si>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</si>
  <si>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</si>
  <si>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</si>
  <si>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</si>
  <si>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</si>
  <si>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</si>
  <si>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</si>
  <si>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</si>
  <si>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</si>
  <si>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</si>
  <si>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</si>
  <si>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</si>
  <si>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</si>
  <si>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</si>
  <si>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</si>
  <si>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</si>
  <si>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</si>
  <si>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</si>
  <si>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</si>
  <si>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</si>
  <si>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</si>
  <si>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</si>
  <si>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</si>
  <si>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</si>
  <si>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</si>
  <si>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</si>
  <si>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</si>
  <si>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</si>
  <si>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</si>
  <si>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</si>
  <si>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</si>
  <si>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</si>
  <si>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</si>
  <si>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</si>
  <si>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</si>
  <si>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</si>
  <si>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</si>
  <si>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</si>
  <si>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</si>
  <si>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</si>
  <si>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</si>
  <si>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</si>
  <si>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</si>
  <si>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</si>
  <si>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</si>
  <si>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</si>
  <si>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</si>
  <si>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</si>
  <si>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</si>
  <si>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</si>
  <si>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</si>
  <si>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</si>
  <si>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</si>
  <si>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</si>
  <si>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</si>
  <si>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</si>
  <si>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</si>
  <si>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</si>
  <si>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</si>
  <si>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</si>
  <si>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</si>
  <si>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</si>
  <si>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</si>
  <si>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</si>
  <si>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</si>
  <si>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</si>
  <si>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</si>
  <si>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</si>
  <si>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</si>
  <si>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</si>
  <si>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</si>
  <si>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</si>
  <si>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</si>
  <si>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</si>
  <si>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</si>
  <si>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</si>
  <si>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</si>
  <si>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</si>
  <si>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</si>
  <si>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</si>
  <si>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</si>
  <si>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</si>
  <si>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</si>
  <si>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</si>
  <si>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</si>
  <si>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</si>
  <si>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</si>
  <si>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</si>
  <si>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</si>
  <si>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</si>
  <si>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</si>
  <si>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</si>
  <si>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</si>
  <si>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</si>
  <si>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</si>
  <si>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</si>
  <si>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</si>
  <si>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</si>
  <si>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</si>
  <si>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</si>
  <si>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</si>
  <si>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</si>
  <si>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</si>
  <si>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</si>
  <si>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</si>
  <si>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</si>
  <si>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</si>
  <si>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</si>
  <si>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</si>
  <si>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</si>
  <si>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</si>
  <si>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</si>
  <si>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</si>
  <si>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</si>
  <si>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</si>
  <si>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</si>
  <si>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</si>
  <si>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</si>
  <si>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</si>
  <si>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</si>
  <si>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</si>
  <si>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</si>
  <si>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</si>
  <si>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</si>
  <si>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</si>
  <si>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</si>
  <si>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</si>
  <si>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</si>
  <si>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</si>
  <si>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</si>
  <si>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</si>
  <si>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</si>
  <si>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</si>
  <si>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</si>
  <si>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</si>
  <si>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</si>
  <si>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</si>
  <si>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</si>
  <si>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</si>
  <si>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</si>
  <si>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</si>
  <si>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</si>
  <si>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</si>
  <si>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</si>
  <si>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</si>
  <si>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</si>
  <si>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</si>
  <si>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</si>
  <si>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</si>
  <si>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</si>
  <si>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</si>
  <si>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</si>
  <si>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</si>
  <si>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</si>
  <si>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</si>
  <si>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</si>
  <si>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</si>
  <si>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</si>
  <si>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</si>
  <si>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</si>
  <si>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</si>
  <si>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</si>
  <si>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</si>
  <si>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</si>
  <si>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</si>
  <si>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</si>
  <si>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</si>
  <si>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</si>
  <si>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</si>
  <si>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</si>
  <si>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</si>
  <si>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</si>
  <si>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</si>
  <si>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</si>
  <si>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</si>
  <si>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</si>
  <si>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</si>
  <si>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</si>
  <si>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</si>
  <si>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</si>
  <si>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</si>
  <si>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</si>
  <si>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</si>
  <si>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</si>
  <si>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</si>
  <si>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</si>
  <si>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</si>
  <si>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</si>
  <si>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</si>
  <si>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</si>
  <si>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</si>
  <si>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</si>
  <si>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</si>
  <si>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</si>
  <si>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</si>
  <si>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</si>
  <si>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</si>
  <si>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</si>
  <si>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</si>
  <si>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</si>
  <si>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</si>
  <si>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</si>
  <si>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</si>
  <si>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</si>
  <si>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</si>
  <si>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</si>
  <si>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</si>
  <si>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</si>
  <si>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</si>
  <si>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</si>
  <si>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</si>
  <si>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</si>
  <si>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</si>
  <si>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</si>
  <si>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</si>
  <si>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</si>
  <si>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</si>
  <si>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</si>
  <si>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</si>
  <si>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</si>
  <si>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</si>
  <si>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</si>
  <si>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</si>
  <si>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</si>
  <si>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</si>
  <si>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</si>
  <si>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</si>
  <si>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</si>
  <si>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</si>
  <si>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</si>
  <si>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</si>
  <si>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</si>
  <si>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</si>
  <si>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</si>
  <si>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</si>
  <si>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</si>
  <si>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</si>
  <si>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</si>
  <si>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</si>
  <si>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</si>
  <si>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</si>
  <si>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</si>
  <si>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</si>
  <si>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</si>
  <si>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</si>
  <si>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</si>
  <si>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</si>
  <si>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</si>
  <si>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</si>
  <si>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</si>
  <si>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</si>
  <si>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</si>
  <si>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</si>
  <si>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</si>
  <si>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</si>
  <si>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</si>
  <si>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</si>
  <si>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</si>
  <si>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</si>
  <si>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</si>
  <si>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</si>
  <si>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</si>
  <si>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</si>
  <si>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</si>
  <si>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</si>
  <si>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</si>
  <si>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</si>
  <si>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</si>
  <si>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</si>
  <si>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</si>
  <si>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</si>
  <si>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</si>
  <si>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</si>
  <si>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</si>
  <si>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</si>
  <si>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</si>
  <si>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</si>
  <si>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</si>
  <si>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</si>
  <si>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</si>
  <si>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</si>
  <si>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</si>
  <si>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</si>
  <si>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</si>
  <si>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</si>
  <si>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</si>
  <si>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</si>
  <si>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</si>
  <si>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</si>
  <si>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</si>
  <si>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</si>
  <si>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</si>
  <si>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</si>
  <si>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</si>
  <si>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</si>
  <si>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</si>
  <si>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</si>
  <si>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</si>
  <si>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</si>
  <si>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</si>
  <si>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</si>
  <si>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</si>
  <si>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</si>
  <si>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</si>
  <si>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</si>
  <si>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</si>
  <si>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</si>
  <si>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</si>
  <si>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</si>
  <si>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</si>
  <si>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</si>
  <si>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</si>
  <si>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</si>
  <si>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</si>
  <si>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</si>
  <si>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</si>
  <si>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</si>
  <si>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</si>
  <si>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</si>
  <si>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</si>
  <si>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</si>
  <si>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</si>
  <si>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</si>
  <si>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</si>
  <si>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</si>
  <si>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</si>
  <si>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</si>
  <si>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</si>
  <si>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</si>
  <si>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</si>
  <si>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</si>
  <si>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</si>
  <si>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</si>
  <si>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</si>
  <si>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</si>
  <si>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</si>
  <si>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</si>
  <si>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</si>
  <si>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</si>
  <si>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</si>
  <si>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</si>
  <si>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</si>
  <si>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</si>
  <si>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</si>
  <si>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</si>
  <si>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</si>
  <si>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</si>
  <si>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</si>
  <si>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</si>
  <si>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</si>
  <si>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</si>
  <si>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</si>
  <si>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</si>
  <si>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</si>
  <si>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</si>
  <si>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</si>
  <si>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</si>
  <si>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</si>
  <si>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</si>
  <si>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</si>
  <si>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</si>
  <si>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</si>
  <si>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</si>
  <si>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</si>
  <si>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</si>
  <si>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</si>
  <si>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</si>
  <si>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</si>
  <si>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</si>
  <si>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</si>
  <si>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</si>
  <si>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</si>
  <si>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</si>
  <si>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</si>
  <si>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</si>
  <si>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</si>
  <si>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</si>
  <si>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</si>
  <si>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</si>
  <si>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</si>
  <si>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</si>
  <si>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</si>
  <si>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</si>
  <si>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</si>
  <si>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</si>
  <si>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</si>
  <si>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</si>
  <si>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</si>
  <si>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</si>
  <si>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</si>
  <si>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</si>
  <si>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</si>
  <si>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</si>
  <si>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</si>
  <si>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</si>
  <si>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</si>
  <si>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</si>
  <si>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</si>
  <si>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</si>
  <si>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</si>
  <si>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</si>
  <si>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</si>
  <si>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</si>
  <si>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</si>
  <si>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</si>
  <si>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</si>
  <si>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</si>
  <si>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</si>
  <si>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</si>
  <si>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</si>
  <si>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</si>
  <si>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</si>
  <si>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</si>
  <si>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</si>
  <si>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</si>
  <si>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</si>
  <si>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</si>
  <si>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</si>
  <si>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</si>
  <si>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</si>
  <si>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</si>
  <si>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</si>
  <si>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</si>
  <si>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</si>
  <si>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</si>
  <si>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</si>
  <si>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</si>
  <si>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</si>
  <si>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</si>
  <si>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</si>
  <si>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</si>
  <si>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</si>
  <si>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</si>
  <si>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</si>
  <si>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</si>
  <si>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</si>
  <si>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</si>
  <si>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</si>
  <si>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</si>
  <si>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</si>
  <si>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</si>
  <si>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</si>
  <si>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</si>
  <si>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</si>
  <si>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</si>
  <si>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</si>
  <si>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</si>
  <si>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</si>
  <si>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</si>
  <si>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</si>
  <si>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</si>
  <si>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</si>
  <si>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</si>
  <si>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</si>
  <si>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</si>
  <si>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</si>
  <si>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</si>
  <si>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</si>
  <si>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</si>
  <si>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</si>
  <si>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</si>
  <si>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</si>
  <si>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</si>
  <si>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</si>
  <si>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</si>
  <si>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</si>
  <si>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</si>
  <si>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</si>
  <si>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</si>
  <si>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</si>
  <si>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</si>
  <si>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</si>
  <si>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</si>
  <si>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</si>
  <si>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</si>
  <si>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</si>
  <si>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</si>
  <si>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</si>
  <si>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</si>
  <si>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</si>
  <si>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</si>
  <si>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</si>
  <si>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</si>
  <si>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</si>
  <si>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</si>
  <si>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</si>
  <si>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</si>
  <si>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</si>
  <si>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</si>
  <si>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</si>
  <si>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</si>
  <si>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</si>
  <si>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</si>
  <si>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</si>
  <si>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</si>
  <si>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</si>
  <si>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</si>
  <si>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</si>
  <si>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</si>
  <si>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</si>
  <si>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</si>
  <si>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</si>
  <si>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</si>
  <si>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</si>
  <si>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</si>
  <si>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</si>
  <si>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</si>
  <si>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</si>
  <si>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</si>
  <si>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</si>
  <si>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</si>
  <si>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</si>
  <si>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</si>
  <si>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</si>
  <si>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</si>
  <si>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</si>
  <si>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</si>
  <si>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</si>
  <si>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</si>
  <si>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</si>
  <si>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</si>
  <si>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</si>
  <si>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</si>
  <si>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</si>
  <si>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</si>
  <si>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</si>
  <si>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</si>
  <si>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</si>
  <si>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</si>
  <si>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</si>
  <si>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</si>
  <si>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</si>
  <si>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</si>
  <si>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</si>
  <si>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</si>
  <si>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</si>
  <si>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</si>
  <si>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</si>
  <si>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</si>
  <si>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</si>
  <si>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</si>
  <si>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</si>
  <si>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</si>
  <si>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</si>
  <si>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</si>
  <si>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</si>
  <si>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</si>
  <si>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</si>
  <si>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</si>
  <si>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</si>
  <si>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</si>
  <si>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</si>
  <si>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</si>
  <si>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</si>
  <si>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</si>
  <si>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</si>
  <si>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</si>
  <si>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</si>
  <si>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</si>
  <si>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</si>
  <si>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</si>
  <si>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</si>
  <si>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</si>
  <si>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</si>
  <si>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</si>
  <si>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</si>
  <si>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</si>
  <si>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</si>
  <si>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</si>
  <si>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</si>
  <si>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</si>
  <si>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</si>
  <si>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</si>
  <si>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</si>
  <si>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</si>
  <si>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</si>
  <si>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</si>
  <si>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</si>
  <si>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</si>
  <si>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</si>
  <si>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</si>
  <si>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</si>
  <si>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</si>
  <si>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</si>
  <si>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</si>
  <si>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</si>
  <si>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</si>
  <si>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</si>
  <si>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</si>
  <si>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</si>
  <si>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</si>
  <si>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</si>
  <si>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</si>
  <si>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</si>
  <si>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</si>
  <si>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</si>
  <si>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</si>
  <si>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</si>
  <si>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</si>
  <si>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</si>
  <si>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</si>
  <si>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</si>
  <si>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</si>
  <si>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</si>
  <si>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</si>
  <si>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</si>
  <si>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</si>
  <si>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</si>
  <si>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</si>
  <si>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</si>
  <si>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</si>
  <si>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</si>
  <si>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</si>
  <si>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</si>
  <si>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</si>
  <si>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</si>
  <si>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</si>
  <si>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</si>
  <si>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</si>
  <si>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</si>
  <si>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</si>
  <si>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</si>
  <si>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</si>
  <si>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</si>
  <si>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</si>
  <si>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</si>
  <si>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</si>
  <si>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</si>
  <si>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</si>
  <si>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</si>
  <si>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</si>
  <si>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</si>
  <si>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</si>
  <si>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</si>
  <si>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</si>
  <si>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</si>
  <si>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</si>
  <si>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</si>
  <si>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</si>
  <si>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</si>
  <si>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</si>
  <si>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</si>
  <si>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</si>
  <si>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</si>
  <si>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</si>
  <si>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</si>
  <si>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</si>
  <si>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</si>
  <si>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</si>
  <si>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</si>
  <si>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</si>
  <si>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</si>
  <si>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</si>
  <si>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</si>
  <si>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</si>
  <si>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</si>
  <si>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</si>
  <si>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</si>
  <si>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</si>
  <si>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</si>
  <si>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</si>
  <si>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</si>
  <si>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</si>
  <si>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</si>
  <si>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</si>
  <si>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</si>
  <si>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</si>
  <si>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</si>
  <si>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</si>
  <si>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</si>
  <si>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</si>
  <si>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</si>
  <si>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</si>
  <si>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</si>
  <si>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</si>
  <si>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</si>
  <si>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</si>
  <si>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</si>
  <si>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</si>
  <si>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</si>
  <si>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</si>
  <si>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</si>
  <si>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</si>
  <si>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</si>
  <si>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</si>
  <si>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</si>
  <si>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</si>
  <si>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</si>
  <si>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</si>
  <si>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</si>
  <si>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</si>
  <si>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</si>
  <si>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</si>
  <si>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</si>
  <si>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</si>
  <si>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</si>
  <si>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</si>
  <si>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</si>
  <si>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</si>
  <si>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</si>
  <si>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</si>
  <si>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</si>
  <si>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</si>
  <si>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</si>
  <si>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</si>
  <si>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</si>
  <si>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</si>
  <si>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</si>
  <si>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</si>
  <si>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</si>
  <si>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</si>
  <si>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</si>
  <si>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</si>
  <si>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</si>
  <si>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</si>
  <si>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</si>
  <si>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</si>
  <si>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</si>
  <si>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</si>
  <si>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</si>
  <si>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</si>
  <si>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</si>
  <si>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</si>
  <si>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</si>
  <si>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</si>
  <si>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</si>
  <si>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</si>
  <si>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</si>
  <si>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</si>
  <si>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</si>
  <si>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</si>
  <si>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</si>
  <si>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</si>
  <si>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</si>
  <si>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</si>
  <si>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</si>
  <si>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</si>
  <si>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</si>
  <si>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</si>
  <si>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</si>
  <si>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</si>
  <si>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</si>
  <si>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</si>
  <si>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</si>
  <si>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</si>
  <si>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</si>
  <si>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</si>
  <si>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</si>
  <si>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</si>
  <si>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</si>
  <si>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</si>
  <si>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</si>
  <si>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</si>
  <si>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</si>
  <si>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</si>
  <si>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</si>
  <si>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</si>
  <si>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</si>
  <si>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</si>
  <si>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</si>
  <si>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</si>
  <si>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</si>
  <si>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</si>
  <si>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</si>
  <si>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</si>
  <si>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</si>
  <si>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</si>
  <si>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</si>
  <si>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</si>
  <si>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</si>
  <si>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</si>
  <si>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</si>
  <si>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</si>
  <si>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</si>
  <si>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</si>
  <si>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</si>
  <si>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</si>
  <si>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</si>
  <si>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</si>
  <si>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</si>
  <si>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</si>
  <si>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</si>
  <si>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</si>
  <si>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</si>
  <si>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</si>
  <si>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</si>
  <si>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</si>
  <si>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</si>
  <si>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</si>
  <si>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</si>
  <si>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</si>
  <si>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</si>
  <si>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</si>
  <si>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</si>
  <si>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</si>
  <si>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</si>
  <si>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</si>
  <si>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</si>
  <si>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</si>
  <si>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</si>
  <si>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</si>
  <si>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</si>
  <si>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</si>
  <si>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</si>
  <si>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</si>
  <si>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</si>
  <si>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</si>
  <si>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</si>
  <si>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</si>
  <si>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</si>
  <si>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</si>
  <si>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</si>
  <si>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</si>
  <si>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</si>
  <si>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</si>
  <si>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</si>
  <si>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</si>
  <si>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</si>
  <si>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</si>
  <si>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</si>
  <si>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</si>
  <si>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</si>
  <si>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</si>
  <si>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</si>
  <si>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</si>
  <si>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</si>
  <si>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</si>
  <si>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</si>
  <si>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</si>
  <si>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</si>
  <si>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</si>
  <si>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</si>
  <si>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</si>
  <si>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</si>
  <si>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</si>
  <si>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</si>
  <si>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</si>
  <si>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</si>
  <si>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</si>
  <si>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</si>
  <si>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</si>
  <si>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</si>
  <si>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</si>
  <si>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</si>
  <si>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</si>
  <si>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</si>
  <si>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</si>
  <si>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</si>
  <si>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</si>
  <si>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</si>
  <si>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</si>
  <si>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</si>
  <si>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</si>
  <si>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</si>
  <si>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</si>
  <si>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</si>
  <si>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</si>
  <si>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</si>
  <si>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</si>
  <si>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</si>
  <si>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</si>
  <si>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</si>
  <si>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</si>
  <si>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</si>
  <si>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</si>
  <si>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</si>
  <si>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</si>
  <si>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</si>
  <si>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</si>
  <si>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</si>
  <si>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</si>
  <si>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</si>
  <si>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</si>
  <si>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</si>
  <si>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</si>
  <si>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</si>
  <si>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</si>
  <si>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</si>
  <si>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</si>
  <si>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</si>
  <si>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</si>
  <si>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</si>
  <si>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</si>
  <si>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</si>
  <si>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</si>
  <si>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</si>
  <si>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</si>
  <si>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</si>
  <si>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</si>
  <si>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</si>
  <si>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</si>
  <si>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</si>
  <si>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</si>
  <si>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</si>
  <si>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</si>
  <si>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</si>
  <si>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</si>
  <si>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</si>
  <si>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</si>
  <si>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</si>
  <si>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</si>
  <si>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</si>
  <si>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</si>
  <si>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</si>
  <si>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</si>
  <si>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</si>
  <si>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</si>
  <si>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</si>
  <si>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</si>
  <si>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</si>
  <si>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</si>
  <si>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</si>
  <si>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</si>
  <si>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</si>
  <si>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</si>
  <si>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</si>
  <si>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</si>
  <si>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</si>
  <si>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</si>
  <si>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</si>
  <si>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</si>
  <si>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</si>
  <si>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</si>
  <si>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</si>
  <si>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</si>
  <si>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</si>
  <si>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</si>
  <si>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</si>
  <si>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</si>
  <si>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</si>
  <si>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</si>
  <si>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</si>
  <si>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</si>
  <si>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</si>
  <si>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</si>
  <si>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</si>
  <si>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</si>
  <si>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</si>
  <si>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</si>
  <si>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</si>
  <si>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</si>
  <si>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</si>
  <si>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</si>
  <si>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</si>
  <si>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</si>
  <si>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</si>
  <si>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</si>
  <si>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</si>
  <si>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</si>
  <si>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</si>
  <si>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</si>
  <si>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</si>
  <si>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</si>
  <si>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</si>
  <si>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</si>
  <si>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</si>
  <si>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</si>
  <si>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</si>
  <si>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</si>
  <si>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</si>
  <si>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</si>
  <si>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</si>
  <si>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</si>
  <si>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</si>
  <si>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</si>
  <si>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</si>
  <si>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</si>
  <si>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</si>
  <si>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</si>
  <si>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</si>
  <si>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</si>
  <si>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</si>
  <si>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</si>
  <si>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</si>
  <si>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</si>
  <si>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</si>
  <si>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</si>
  <si>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</si>
  <si>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</si>
  <si>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</si>
  <si>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</si>
  <si>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</si>
  <si>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</si>
  <si>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</si>
  <si>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</si>
  <si>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</si>
  <si>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</si>
  <si>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</si>
  <si>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</si>
  <si>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</si>
  <si>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</si>
  <si>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</si>
  <si>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</si>
  <si>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</si>
  <si>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</si>
  <si>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</si>
  <si>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</si>
  <si>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</si>
  <si>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</si>
  <si>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</si>
  <si>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</si>
  <si>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</si>
  <si>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</si>
  <si>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</si>
  <si>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</si>
  <si>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</si>
  <si>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</si>
  <si>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</si>
  <si>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</si>
  <si>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</si>
  <si>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</si>
  <si>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</si>
  <si>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</si>
  <si>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</si>
  <si>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</si>
  <si>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</si>
  <si>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</si>
  <si>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</si>
  <si>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</si>
  <si>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</si>
  <si>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</si>
  <si>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</si>
  <si>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</si>
  <si>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</si>
  <si>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</si>
  <si>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</si>
  <si>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</si>
  <si>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</si>
  <si>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</si>
  <si>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</si>
  <si>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</si>
  <si>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</si>
  <si>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</si>
  <si>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</si>
  <si>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</si>
  <si>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</si>
  <si>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</si>
  <si>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</si>
  <si>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</si>
  <si>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</si>
  <si>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</si>
  <si>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</si>
  <si>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</si>
  <si>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</si>
  <si>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</si>
  <si>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</si>
  <si>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</si>
  <si>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</si>
  <si>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</si>
  <si>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</si>
  <si>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</si>
  <si>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</si>
  <si>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</si>
  <si>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</si>
  <si>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</si>
  <si>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</si>
  <si>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</si>
  <si>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</si>
  <si>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</si>
  <si>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</si>
  <si>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</si>
  <si>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</si>
  <si>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</si>
  <si>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</si>
  <si>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</si>
  <si>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</si>
  <si>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</si>
  <si>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</si>
  <si>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</si>
  <si>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</si>
  <si>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</si>
  <si>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</si>
  <si>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</si>
  <si>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</si>
  <si>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</si>
  <si>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</si>
  <si>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</si>
  <si>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</si>
  <si>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</si>
  <si>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</si>
  <si>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</si>
  <si>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</si>
  <si>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</si>
  <si>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</si>
  <si>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</si>
  <si>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</si>
  <si>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</si>
  <si>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</si>
  <si>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</si>
  <si>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</si>
  <si>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</si>
  <si>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</si>
  <si>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</si>
  <si>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</si>
  <si>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</si>
  <si>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</si>
  <si>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</si>
  <si>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</si>
  <si>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</si>
  <si>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</si>
  <si>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</si>
  <si>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</si>
  <si>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</si>
  <si>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</si>
  <si>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</si>
  <si>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</si>
  <si>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</si>
  <si>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</si>
  <si>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</si>
  <si>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</si>
  <si>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</si>
  <si>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</si>
  <si>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</si>
  <si>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</si>
  <si>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</si>
  <si>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</si>
  <si>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</si>
  <si>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</si>
  <si>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</si>
  <si>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</si>
  <si>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</si>
  <si>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</si>
  <si>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</si>
  <si>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</si>
  <si>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</si>
  <si>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</si>
  <si>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</si>
  <si>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</si>
  <si>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</si>
  <si>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</si>
  <si>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</si>
  <si>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</si>
  <si>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</si>
  <si>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</si>
  <si>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</si>
  <si>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</si>
  <si>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</si>
  <si>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</si>
  <si>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</si>
  <si>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</si>
  <si>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</si>
  <si>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</si>
  <si>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</si>
  <si>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</si>
  <si>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</si>
  <si>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</si>
  <si>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</si>
  <si>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</si>
  <si>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</si>
  <si>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</si>
  <si>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</si>
  <si>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</si>
  <si>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</si>
  <si>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</si>
  <si>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</si>
  <si>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</si>
  <si>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</si>
  <si>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</si>
  <si>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</si>
  <si>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</si>
  <si>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</si>
  <si>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</si>
  <si>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</si>
  <si>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</si>
  <si>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</si>
  <si>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</si>
  <si>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</si>
  <si>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</si>
  <si>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</si>
  <si>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</si>
  <si>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</si>
  <si>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</si>
  <si>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</si>
  <si>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</si>
  <si>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</si>
  <si>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</si>
  <si>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</si>
  <si>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</si>
  <si>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</si>
  <si>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</si>
  <si>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</si>
  <si>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</si>
  <si>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</si>
  <si>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</si>
  <si>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</si>
  <si>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</si>
  <si>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</si>
  <si>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</si>
  <si>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</si>
  <si>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</si>
  <si>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</si>
  <si>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</si>
  <si>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</si>
  <si>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</si>
  <si>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</si>
  <si>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</si>
  <si>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</si>
  <si>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</si>
  <si>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</si>
  <si>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</si>
  <si>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</si>
  <si>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</si>
  <si>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</si>
  <si>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</si>
  <si>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</si>
  <si>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</si>
  <si>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</si>
  <si>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</si>
  <si>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</si>
  <si>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</si>
  <si>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</si>
  <si>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</si>
  <si>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</si>
  <si>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</si>
  <si>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</si>
  <si>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</si>
  <si>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</si>
  <si>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</si>
  <si>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</si>
  <si>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</si>
  <si>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</si>
  <si>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</si>
  <si>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</si>
  <si>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</si>
  <si>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</si>
  <si>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</si>
  <si>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</si>
  <si>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</si>
  <si>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</si>
  <si>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</si>
  <si>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</si>
  <si>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</si>
  <si>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</si>
  <si>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</si>
  <si>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</si>
  <si>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</si>
  <si>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</si>
  <si>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</si>
  <si>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</si>
  <si>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</si>
  <si>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</si>
  <si>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</si>
  <si>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</si>
  <si>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</si>
  <si>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</si>
  <si>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</si>
  <si>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</si>
  <si>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</si>
  <si>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</si>
  <si>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</si>
  <si>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</si>
  <si>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</si>
  <si>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</si>
  <si>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</si>
  <si>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</si>
  <si>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</si>
  <si>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</si>
  <si>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</si>
  <si>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</si>
  <si>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</si>
  <si>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</si>
  <si>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</si>
  <si>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</si>
  <si>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</si>
  <si>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</si>
  <si>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</si>
  <si>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</si>
  <si>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</si>
  <si>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</si>
  <si>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</si>
  <si>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</si>
  <si>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</si>
  <si>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</si>
  <si>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</si>
  <si>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</si>
  <si>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</si>
  <si>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</si>
  <si>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</si>
  <si>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</si>
  <si>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</si>
  <si>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</si>
  <si>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</si>
  <si>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</si>
  <si>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</si>
  <si>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</si>
  <si>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</si>
  <si>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</si>
  <si>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</si>
  <si>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</si>
  <si>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</si>
  <si>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</si>
  <si>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</si>
  <si>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</si>
  <si>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</si>
  <si>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</si>
  <si>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</si>
  <si>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</si>
  <si>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</si>
  <si>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</si>
  <si>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</si>
  <si>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</si>
  <si>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</si>
  <si>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</si>
  <si>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</si>
  <si>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</si>
  <si>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</si>
  <si>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</si>
  <si>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</si>
  <si>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</si>
  <si>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</si>
  <si>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</si>
  <si>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</si>
  <si>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</si>
  <si>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</si>
  <si>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</si>
  <si>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</si>
  <si>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</si>
  <si>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</si>
  <si>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</si>
  <si>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</si>
  <si>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</si>
  <si>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</si>
  <si>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</si>
  <si>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</si>
  <si>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</si>
  <si>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</si>
  <si>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</si>
  <si>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</si>
  <si>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</si>
  <si>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</si>
  <si>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</si>
  <si>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</si>
  <si>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</si>
  <si>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</si>
  <si>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</si>
  <si>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</si>
  <si>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</si>
  <si>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</si>
  <si>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</si>
  <si>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</si>
  <si>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</si>
  <si>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</si>
  <si>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</si>
  <si>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</si>
  <si>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</si>
  <si>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</si>
  <si>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</si>
  <si>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</si>
  <si>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</si>
  <si>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</si>
  <si>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</si>
  <si>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</si>
  <si>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</si>
  <si>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</si>
  <si>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</si>
  <si>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</si>
  <si>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</si>
  <si>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</si>
  <si>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</si>
  <si>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</si>
  <si>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</si>
  <si>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</si>
  <si>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</si>
  <si>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</si>
  <si>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</si>
  <si>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</si>
  <si>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</si>
  <si>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</si>
  <si>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</si>
  <si>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</si>
  <si>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</si>
  <si>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</si>
  <si>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</si>
  <si>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</si>
  <si>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</si>
  <si>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</si>
  <si>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</si>
  <si>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</si>
  <si>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</si>
  <si>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</si>
  <si>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</si>
  <si>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</si>
  <si>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</si>
  <si>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</si>
  <si>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</si>
  <si>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</si>
  <si>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</si>
  <si>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</si>
  <si>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</si>
  <si>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</si>
  <si>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</si>
  <si>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</si>
  <si>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</si>
  <si>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</si>
  <si>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</si>
  <si>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</si>
  <si>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</si>
  <si>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</si>
  <si>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</si>
  <si>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</si>
  <si>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</si>
  <si>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</si>
  <si>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</si>
  <si>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</si>
  <si>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</si>
  <si>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</si>
  <si>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</si>
  <si>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</si>
  <si>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</si>
  <si>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</si>
  <si>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</si>
  <si>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</si>
  <si>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</si>
  <si>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</si>
  <si>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</si>
  <si>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</si>
  <si>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</si>
  <si>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</si>
  <si>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</si>
  <si>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</si>
  <si>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</si>
  <si>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</si>
  <si>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</si>
  <si>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</si>
  <si>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</si>
  <si>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</si>
  <si>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</si>
  <si>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</si>
  <si>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</si>
  <si>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</si>
  <si>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</si>
  <si>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</si>
  <si>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</si>
  <si>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</si>
  <si>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</si>
  <si>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</si>
  <si>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</si>
  <si>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</si>
  <si>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</si>
  <si>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</si>
  <si>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</si>
  <si>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</si>
  <si>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</si>
  <si>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</si>
  <si>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</si>
  <si>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</si>
  <si>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</si>
  <si>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</si>
  <si>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</si>
  <si>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</si>
  <si>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</si>
  <si>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</si>
  <si>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</si>
  <si>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</si>
  <si>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</si>
  <si>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</si>
  <si>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</si>
  <si>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</si>
  <si>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</si>
  <si>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</si>
  <si>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</si>
  <si>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</si>
  <si>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</si>
  <si>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</si>
  <si>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</si>
  <si>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</si>
  <si>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</si>
  <si>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</si>
  <si>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</si>
  <si>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</si>
  <si>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</si>
  <si>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</si>
  <si>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</si>
  <si>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</si>
  <si>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</si>
  <si>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</si>
  <si>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</si>
  <si>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</si>
  <si>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</si>
  <si>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</si>
  <si>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</si>
  <si>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</si>
  <si>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</si>
  <si>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</si>
  <si>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</si>
  <si>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</si>
  <si>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</si>
  <si>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</si>
  <si>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</si>
  <si>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</si>
  <si>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</si>
  <si>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</si>
  <si>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</si>
  <si>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</si>
  <si>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</si>
  <si>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</si>
  <si>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</si>
  <si>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</si>
  <si>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</si>
  <si>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</si>
  <si>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</si>
  <si>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</si>
  <si>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</si>
  <si>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</si>
  <si>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</si>
  <si>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</si>
  <si>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</si>
  <si>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</si>
  <si>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</si>
  <si>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</si>
  <si>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</si>
  <si>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</si>
  <si>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</si>
  <si>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</si>
  <si>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</si>
  <si>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</si>
  <si>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</si>
  <si>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</si>
  <si>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</si>
  <si>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</si>
  <si>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</si>
  <si>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</si>
  <si>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</si>
  <si>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</si>
  <si>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</si>
  <si>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</si>
  <si>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</si>
  <si>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</si>
  <si>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</si>
  <si>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</si>
  <si>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</si>
  <si>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</si>
  <si>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</si>
  <si>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</si>
  <si>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</si>
  <si>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</si>
  <si>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</si>
  <si>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</si>
  <si>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</si>
  <si>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</si>
  <si>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</si>
  <si>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</si>
  <si>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</si>
  <si>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</si>
  <si>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</si>
  <si>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</si>
  <si>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</si>
  <si>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</si>
  <si>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</si>
  <si>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</si>
  <si>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</si>
  <si>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</si>
  <si>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</si>
  <si>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</si>
  <si>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</si>
  <si>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</si>
  <si>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</si>
  <si>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</si>
  <si>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</si>
  <si>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</si>
  <si>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</si>
  <si>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</si>
  <si>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</si>
  <si>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</si>
  <si>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</si>
  <si>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</si>
  <si>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</si>
  <si>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</si>
  <si>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</si>
  <si>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</si>
  <si>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</si>
  <si>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</si>
  <si>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</si>
  <si>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</si>
  <si>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</si>
  <si>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</si>
  <si>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</si>
  <si>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</si>
  <si>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</si>
  <si>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</si>
  <si>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</si>
  <si>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</si>
  <si>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</si>
  <si>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</si>
  <si>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</si>
  <si>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</si>
  <si>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</si>
  <si>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</si>
  <si>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</si>
  <si>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</si>
  <si>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</si>
  <si>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</si>
  <si>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</si>
  <si>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</si>
  <si>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</si>
  <si>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</si>
  <si>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</si>
  <si>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</si>
  <si>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</si>
  <si>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</si>
  <si>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</si>
  <si>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</si>
  <si>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</si>
  <si>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</si>
  <si>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</si>
  <si>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</si>
  <si>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</si>
  <si>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</si>
  <si>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</si>
  <si>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</si>
  <si>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</si>
  <si>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</si>
  <si>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</si>
  <si>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</si>
  <si>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</si>
  <si>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</si>
  <si>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</si>
  <si>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</si>
  <si>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</si>
  <si>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</si>
  <si>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</si>
  <si>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</si>
  <si>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</si>
  <si>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</si>
  <si>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</si>
  <si>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</si>
  <si>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</si>
  <si>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</si>
  <si>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</si>
  <si>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</si>
  <si>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</si>
  <si>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</si>
  <si>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</si>
  <si>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</si>
  <si>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</si>
  <si>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</si>
  <si>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</si>
  <si>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</si>
  <si>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</si>
  <si>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</si>
  <si>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</si>
  <si>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</si>
  <si>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</si>
  <si>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</si>
  <si>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</si>
  <si>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</si>
  <si>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</si>
  <si>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</si>
  <si>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</si>
  <si>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</si>
  <si>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</si>
  <si>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</si>
  <si>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</si>
  <si>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</si>
  <si>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</si>
  <si>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</si>
  <si>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</si>
  <si>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</si>
  <si>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</si>
  <si>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</si>
  <si>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</si>
  <si>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</si>
  <si>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</si>
  <si>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</si>
  <si>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</si>
  <si>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</si>
  <si>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</si>
  <si>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</si>
  <si>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</si>
  <si>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</si>
  <si>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</si>
  <si>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</si>
  <si>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</si>
  <si>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</si>
  <si>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</si>
  <si>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</si>
  <si>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</si>
  <si>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</si>
  <si>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</si>
  <si>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</si>
  <si>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</si>
  <si>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</si>
  <si>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</si>
  <si>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</si>
  <si>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</si>
  <si>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</si>
  <si>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</si>
  <si>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</si>
  <si>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</si>
  <si>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</si>
  <si>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</si>
  <si>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</si>
  <si>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</si>
  <si>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</si>
  <si>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</si>
  <si>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</si>
  <si>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</si>
  <si>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</si>
  <si>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</si>
  <si>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</si>
  <si>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</si>
  <si>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</si>
  <si>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</si>
  <si>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</si>
  <si>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</si>
  <si>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</si>
  <si>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</si>
  <si>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</si>
  <si>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</si>
  <si>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</si>
  <si>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</si>
  <si>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</si>
  <si>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</si>
  <si>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</si>
  <si>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</si>
  <si>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</si>
  <si>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</si>
  <si>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</si>
  <si>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</si>
  <si>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</si>
  <si>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</si>
  <si>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</si>
  <si>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</si>
  <si>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</si>
  <si>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</si>
  <si>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</si>
  <si>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</si>
  <si>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</si>
  <si>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</si>
  <si>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</si>
  <si>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</si>
  <si>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</si>
  <si>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</si>
  <si>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</si>
  <si>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</si>
  <si>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</si>
  <si>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</si>
  <si>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</si>
  <si>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</si>
  <si>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</si>
  <si>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</si>
  <si>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</si>
  <si>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</si>
  <si>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</si>
  <si>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</si>
  <si>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</si>
  <si>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</si>
  <si>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</si>
  <si>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</si>
  <si>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</si>
  <si>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</si>
  <si>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</si>
  <si>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</si>
  <si>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</si>
  <si>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</si>
  <si>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</si>
  <si>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</si>
  <si>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</si>
  <si>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</si>
  <si>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</si>
  <si>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</si>
  <si>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</si>
  <si>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</si>
  <si>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</si>
  <si>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</si>
  <si>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</si>
  <si>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</si>
  <si>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</si>
  <si>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</si>
  <si>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</si>
  <si>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</si>
  <si>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</si>
  <si>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</si>
  <si>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</si>
  <si>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</si>
  <si>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</si>
  <si>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</si>
  <si>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</si>
  <si>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</si>
  <si>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</si>
  <si>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</si>
  <si>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</si>
  <si>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</si>
  <si>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</si>
  <si>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</si>
  <si>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</si>
  <si>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</si>
  <si>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</si>
  <si>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</si>
  <si>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</si>
  <si>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</si>
  <si>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</si>
  <si>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</si>
  <si>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</si>
  <si>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</si>
  <si>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</si>
  <si>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</si>
  <si>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</si>
  <si>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</si>
  <si>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</si>
  <si>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</si>
  <si>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</si>
  <si>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</si>
  <si>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</si>
  <si>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</si>
  <si>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</si>
  <si>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</si>
  <si>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</si>
  <si>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</si>
  <si>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</si>
  <si>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</si>
  <si>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</si>
  <si>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</si>
  <si>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</si>
  <si>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</si>
  <si>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</si>
  <si>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</si>
  <si>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</si>
  <si>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</si>
  <si>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</si>
  <si>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</si>
  <si>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</si>
  <si>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</si>
  <si>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</si>
  <si>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</si>
  <si>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</si>
  <si>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</si>
  <si>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</si>
  <si>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</si>
  <si>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</si>
  <si>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</si>
  <si>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</si>
  <si>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</si>
  <si>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</si>
  <si>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</si>
  <si>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</si>
  <si>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</si>
  <si>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</si>
  <si>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</si>
  <si>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</si>
  <si>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</si>
  <si>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</si>
  <si>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</si>
  <si>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</si>
  <si>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</si>
  <si>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</si>
  <si>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</si>
  <si>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</si>
  <si>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</si>
  <si>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</si>
  <si>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</si>
  <si>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</si>
  <si>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</si>
  <si>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</si>
  <si>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</si>
  <si>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</si>
  <si>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</si>
  <si>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</si>
  <si>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</si>
  <si>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</si>
  <si>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</si>
  <si>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</si>
  <si>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</si>
  <si>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</si>
  <si>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</si>
  <si>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</si>
  <si>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</si>
  <si>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</si>
  <si>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</si>
  <si>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</si>
  <si>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</si>
  <si>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</si>
  <si>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</si>
  <si>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</si>
  <si>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</si>
  <si>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</si>
  <si>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</si>
  <si>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</si>
  <si>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</si>
  <si>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</si>
  <si>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</si>
  <si>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</si>
  <si>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</si>
  <si>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</si>
  <si>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</si>
  <si>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</si>
  <si>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</si>
  <si>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</si>
  <si>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</si>
  <si>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</si>
  <si>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</si>
  <si>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</si>
  <si>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</si>
  <si>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</si>
  <si>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</si>
  <si>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</si>
  <si>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</si>
  <si>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</si>
  <si>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</si>
  <si>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</si>
  <si>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</si>
  <si>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</si>
  <si>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</si>
  <si>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</si>
  <si>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</si>
  <si>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</si>
  <si>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</si>
  <si>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</si>
  <si>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</si>
  <si>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</si>
  <si>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</si>
  <si>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</si>
  <si>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</si>
  <si>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</si>
  <si>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</si>
  <si>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</si>
  <si>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</si>
  <si>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</si>
  <si>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</si>
  <si>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</si>
  <si>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</si>
  <si>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</si>
  <si>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</si>
  <si>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</si>
  <si>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</si>
  <si>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</si>
  <si>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</si>
  <si>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</si>
  <si>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</si>
  <si>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</si>
  <si>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</si>
  <si>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</si>
  <si>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</si>
  <si>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</si>
  <si>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</si>
  <si>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</si>
  <si>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</si>
  <si>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</si>
  <si>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</si>
  <si>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</si>
  <si>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</si>
  <si>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</si>
  <si>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</si>
  <si>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</si>
  <si>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</si>
  <si>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</si>
  <si>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</si>
  <si>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</si>
  <si>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</si>
  <si>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</si>
  <si>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</si>
  <si>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</si>
  <si>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</si>
  <si>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</si>
  <si>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</si>
  <si>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</si>
  <si>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</si>
  <si>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</si>
  <si>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</si>
  <si>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</si>
  <si>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</si>
  <si>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</si>
  <si>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</si>
  <si>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</si>
  <si>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</si>
  <si>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</si>
  <si>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</si>
  <si>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</si>
  <si>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</si>
  <si>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</si>
  <si>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</si>
  <si>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</si>
  <si>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</si>
  <si>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</si>
  <si>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</si>
  <si>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</si>
  <si>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</si>
  <si>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</si>
  <si>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</si>
  <si>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</si>
  <si>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</si>
  <si>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</si>
  <si>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</si>
  <si>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</si>
  <si>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</si>
  <si>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</si>
  <si>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</si>
  <si>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</si>
  <si>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</si>
  <si>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</si>
  <si>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</si>
  <si>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</si>
  <si>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</si>
  <si>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</si>
  <si>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</si>
  <si>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</si>
  <si>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</si>
  <si>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</si>
  <si>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</si>
  <si>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</si>
  <si>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</si>
  <si>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</si>
  <si>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</si>
  <si>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</si>
  <si>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</si>
  <si>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</si>
  <si>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</si>
  <si>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</si>
  <si>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</si>
  <si>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</si>
  <si>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</si>
  <si>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</si>
  <si>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</si>
  <si>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</si>
  <si>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</si>
  <si>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</si>
  <si>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</si>
  <si>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</si>
  <si>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</si>
  <si>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</si>
  <si>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</si>
  <si>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</si>
  <si>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</si>
  <si>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</si>
  <si>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</si>
  <si>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</si>
  <si>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</si>
  <si>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</si>
  <si>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</si>
  <si>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</si>
  <si>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</si>
  <si>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</si>
  <si>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</si>
  <si>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</si>
  <si>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</si>
  <si>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</si>
  <si>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</si>
  <si>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</si>
  <si>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</si>
  <si>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</si>
  <si>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</si>
  <si>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</si>
  <si>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</si>
  <si>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</si>
  <si>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</si>
  <si>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</si>
  <si>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</si>
  <si>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</si>
  <si>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</si>
  <si>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</si>
  <si>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</si>
  <si>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</si>
  <si>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</si>
  <si>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</si>
  <si>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</si>
  <si>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</si>
  <si>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</si>
  <si>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</si>
  <si>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</si>
  <si>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</si>
  <si>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</si>
  <si>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</si>
  <si>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</si>
  <si>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</si>
  <si>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</si>
  <si>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</si>
  <si>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</si>
  <si>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</si>
  <si>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</si>
  <si>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</si>
  <si>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</si>
  <si>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</si>
  <si>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</si>
  <si>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</si>
  <si>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</si>
  <si>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</si>
  <si>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</si>
  <si>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</si>
  <si>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</si>
  <si>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</si>
  <si>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</si>
  <si>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</si>
  <si>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</si>
  <si>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</si>
  <si>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</si>
  <si>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</si>
  <si>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</si>
  <si>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</si>
  <si>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</si>
  <si>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</si>
  <si>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</si>
  <si>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</si>
  <si>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</si>
  <si>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</si>
  <si>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</si>
  <si>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</si>
  <si>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</si>
  <si>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</si>
  <si>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</si>
  <si>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</si>
  <si>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</si>
  <si>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</si>
  <si>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</si>
  <si>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</si>
  <si>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</si>
  <si>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</si>
  <si>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</si>
  <si>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</si>
  <si>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</si>
  <si>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</si>
  <si>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</si>
  <si>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</si>
  <si>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</si>
  <si>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</si>
  <si>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</si>
  <si>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</si>
  <si>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</si>
  <si>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</si>
  <si>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</si>
  <si>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</si>
  <si>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</si>
  <si>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</si>
  <si>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</si>
  <si>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</si>
  <si>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</si>
  <si>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</si>
  <si>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</si>
  <si>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</si>
  <si>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</si>
  <si>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</si>
  <si>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</si>
  <si>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</si>
  <si>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</si>
  <si>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</si>
  <si>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</si>
  <si>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</si>
  <si>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</si>
  <si>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</si>
  <si>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</si>
  <si>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</si>
  <si>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</si>
  <si>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</si>
  <si>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</si>
  <si>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</si>
  <si>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</si>
  <si>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</si>
  <si>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</si>
  <si>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</si>
  <si>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</si>
  <si>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</si>
  <si>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</si>
  <si>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</si>
  <si>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</si>
  <si>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</si>
  <si>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</si>
  <si>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</si>
  <si>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</si>
  <si>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</si>
  <si>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</si>
  <si>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</si>
  <si>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</si>
  <si>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</si>
  <si>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</si>
  <si>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</si>
  <si>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</si>
  <si>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</si>
  <si>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</si>
  <si>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</si>
  <si>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</si>
  <si>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</si>
  <si>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</si>
  <si>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</si>
  <si>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</si>
  <si>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</si>
  <si>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</si>
  <si>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</si>
  <si>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</si>
  <si>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</si>
  <si>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</si>
  <si>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</si>
  <si>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</si>
  <si>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</si>
  <si>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</si>
  <si>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</si>
  <si>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</si>
  <si>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</si>
  <si>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</si>
  <si>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</si>
  <si>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</si>
  <si>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</si>
  <si>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</si>
  <si>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</si>
  <si>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</si>
  <si>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</si>
  <si>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</si>
  <si>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</si>
  <si>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</si>
  <si>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</si>
  <si>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</si>
  <si>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</si>
  <si>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</si>
  <si>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</si>
  <si>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</si>
  <si>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</si>
  <si>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</si>
  <si>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</si>
  <si>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</si>
  <si>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</si>
  <si>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</si>
  <si>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</si>
  <si>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</si>
  <si>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</si>
  <si>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</si>
  <si>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</si>
  <si>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</si>
  <si>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</si>
  <si>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</si>
  <si>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</si>
  <si>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</si>
  <si>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</si>
  <si>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</si>
  <si>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</si>
  <si>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</si>
  <si>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</si>
  <si>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</si>
  <si>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</si>
  <si>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</si>
  <si>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</si>
  <si>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</si>
  <si>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</si>
  <si>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</si>
  <si>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</si>
  <si>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</si>
  <si>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</si>
  <si>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</si>
  <si>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</si>
  <si>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</si>
  <si>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</si>
  <si>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</si>
  <si>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</si>
  <si>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</si>
  <si>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</si>
  <si>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</si>
  <si>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</si>
  <si>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</si>
  <si>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</si>
  <si>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</si>
  <si>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</si>
  <si>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</si>
  <si>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</si>
  <si>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</si>
  <si>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</si>
  <si>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</si>
  <si>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</si>
  <si>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</si>
  <si>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</si>
  <si>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</si>
  <si>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</si>
  <si>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</si>
  <si>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</si>
  <si>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</si>
  <si>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</si>
  <si>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</si>
  <si>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</si>
  <si>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</si>
  <si>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</si>
  <si>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</si>
  <si>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</si>
  <si>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</si>
  <si>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</si>
  <si>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</si>
  <si>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</si>
  <si>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</si>
  <si>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</si>
  <si>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</si>
  <si>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</si>
  <si>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</si>
  <si>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</si>
  <si>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</si>
  <si>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</si>
  <si>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</si>
  <si>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</si>
  <si>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</si>
  <si>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</si>
  <si>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</si>
  <si>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</si>
  <si>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</si>
  <si>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</si>
  <si>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</si>
  <si>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</si>
  <si>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</si>
  <si>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</si>
  <si>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</si>
  <si>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</si>
  <si>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</si>
  <si>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</si>
  <si>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</si>
  <si>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</si>
  <si>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</si>
  <si>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</si>
  <si>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</si>
  <si>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</si>
  <si>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</si>
  <si>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</si>
  <si>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</si>
  <si>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</si>
  <si>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</si>
  <si>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</si>
  <si>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</si>
  <si>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</si>
  <si>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</si>
  <si>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</si>
  <si>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</si>
  <si>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</si>
  <si>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</si>
  <si>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</si>
  <si>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</si>
  <si>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</si>
  <si>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</si>
  <si>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</si>
  <si>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</si>
  <si>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</si>
  <si>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</si>
  <si>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</si>
  <si>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</si>
  <si>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</si>
  <si>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</si>
  <si>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</si>
  <si>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</si>
  <si>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</si>
  <si>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</si>
  <si>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</si>
  <si>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</si>
  <si>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</si>
  <si>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</si>
  <si>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</si>
  <si>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</si>
  <si>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</si>
  <si>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</si>
  <si>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</si>
  <si>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</si>
  <si>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</si>
  <si>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</si>
  <si>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</si>
  <si>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</si>
  <si>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</si>
  <si>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</si>
  <si>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</si>
  <si>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</si>
  <si>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</si>
  <si>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</si>
  <si>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</si>
  <si>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</si>
  <si>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</si>
  <si>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</si>
  <si>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</si>
  <si>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</si>
  <si>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</si>
  <si>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</si>
  <si>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</si>
  <si>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</si>
  <si>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</si>
  <si>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</si>
  <si>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</si>
  <si>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</si>
  <si>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</si>
  <si>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</si>
  <si>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</si>
  <si>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</si>
  <si>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</si>
  <si>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</si>
  <si>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</si>
  <si>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</si>
  <si>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</si>
  <si>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</si>
  <si>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</si>
  <si>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</si>
  <si>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</si>
  <si>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</si>
  <si>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</si>
  <si>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</si>
  <si>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</si>
  <si>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</si>
  <si>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</si>
  <si>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</si>
  <si>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</si>
  <si>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</si>
  <si>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</si>
  <si>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</si>
  <si>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</si>
  <si>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</si>
  <si>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</si>
  <si>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</si>
  <si>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</si>
  <si>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</si>
  <si>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</si>
  <si>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</si>
  <si>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</si>
  <si>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</si>
  <si>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</si>
  <si>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</si>
  <si>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</si>
  <si>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</si>
  <si>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</si>
  <si>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</si>
  <si>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</si>
  <si>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</si>
  <si>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</si>
  <si>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</si>
  <si>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</si>
  <si>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</si>
  <si>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</si>
  <si>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</si>
  <si>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</si>
  <si>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</si>
  <si>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</si>
  <si>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</si>
  <si>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</si>
  <si>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</si>
  <si>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</si>
  <si>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</si>
  <si>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</si>
  <si>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</si>
  <si>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</si>
  <si>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</si>
  <si>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</si>
  <si>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</si>
  <si>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</si>
  <si>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</si>
  <si>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</si>
  <si>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</si>
  <si>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</si>
  <si>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</si>
  <si>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</si>
  <si>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</si>
  <si>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</si>
  <si>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</si>
  <si>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</si>
  <si>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</si>
  <si>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</si>
  <si>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</si>
  <si>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</si>
  <si>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</si>
  <si>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</si>
  <si>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</si>
  <si>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</si>
  <si>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</si>
  <si>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</si>
  <si>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</si>
  <si>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</si>
  <si>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</si>
  <si>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</si>
  <si>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</si>
  <si>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</si>
  <si>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</si>
  <si>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</si>
  <si>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</si>
  <si>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</si>
  <si>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</si>
  <si>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</si>
  <si>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</si>
  <si>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</si>
  <si>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</si>
  <si>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</si>
  <si>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</si>
  <si>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</si>
  <si>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</si>
  <si>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</si>
  <si>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</si>
  <si>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</si>
  <si>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</si>
  <si>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</si>
  <si>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</si>
  <si>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</si>
  <si>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</si>
  <si>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</si>
  <si>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</si>
  <si>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</si>
  <si>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</si>
  <si>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</si>
  <si>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</si>
  <si>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</si>
  <si>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</si>
  <si>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</si>
  <si>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</si>
  <si>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</si>
  <si>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</si>
  <si>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</si>
  <si>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</si>
  <si>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</si>
  <si>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</si>
  <si>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</si>
  <si>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</si>
  <si>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</si>
  <si>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</si>
  <si>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</si>
  <si>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</si>
  <si>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</si>
  <si>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</si>
  <si>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</si>
  <si>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</si>
  <si>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</si>
  <si>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</si>
  <si>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</si>
  <si>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</si>
  <si>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</si>
  <si>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</si>
  <si>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</si>
  <si>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</si>
  <si>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</si>
  <si>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</si>
  <si>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</si>
  <si>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</si>
  <si>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</si>
  <si>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</si>
  <si>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</si>
  <si>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</si>
  <si>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</si>
  <si>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</si>
  <si>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</si>
  <si>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</si>
  <si>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</si>
  <si>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</si>
  <si>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</si>
  <si>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</si>
  <si>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</si>
  <si>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</si>
  <si>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</si>
  <si>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</si>
  <si>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</si>
  <si>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</si>
  <si>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</si>
  <si>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</si>
  <si>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</si>
  <si>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</si>
  <si>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</si>
  <si>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</si>
  <si>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</si>
  <si>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</si>
  <si>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</si>
  <si>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</si>
  <si>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</si>
  <si>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</si>
  <si>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</si>
  <si>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</si>
  <si>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</si>
  <si>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</si>
  <si>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</si>
  <si>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</si>
  <si>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</si>
  <si>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</si>
  <si>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</si>
  <si>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</si>
  <si>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</si>
  <si>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</si>
  <si>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</si>
  <si>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</si>
  <si>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</si>
  <si>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</si>
  <si>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</si>
  <si>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</si>
  <si>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</si>
  <si>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</si>
  <si>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</si>
  <si>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</si>
  <si>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</si>
  <si>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</si>
  <si>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</si>
  <si>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</si>
  <si>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</si>
  <si>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</si>
  <si>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</si>
  <si>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</si>
  <si>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</si>
  <si>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</si>
  <si>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</si>
  <si>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</si>
  <si>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</si>
  <si>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</si>
  <si>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</si>
  <si>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</si>
  <si>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</si>
  <si>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</si>
  <si>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</si>
  <si>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</si>
  <si>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</si>
  <si>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</si>
  <si>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</si>
  <si>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</si>
  <si>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</si>
  <si>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</si>
  <si>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</si>
  <si>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</si>
  <si>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</si>
  <si>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</si>
  <si>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</si>
  <si>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</si>
  <si>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</si>
  <si>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</si>
  <si>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</si>
  <si>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</si>
  <si>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</si>
  <si>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</si>
  <si>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</si>
  <si>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</si>
  <si>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</si>
  <si>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</si>
  <si>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</si>
  <si>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</si>
  <si>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</si>
  <si>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</si>
  <si>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</si>
  <si>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</si>
  <si>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</si>
  <si>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</si>
  <si>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</si>
  <si>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</si>
  <si>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</si>
  <si>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</si>
  <si>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</si>
  <si>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</si>
  <si>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</si>
  <si>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</si>
  <si>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</si>
  <si>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</si>
  <si>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</si>
  <si>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</si>
  <si>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</si>
  <si>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</si>
  <si>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</si>
  <si>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</si>
  <si>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</si>
  <si>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</si>
  <si>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</si>
  <si>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</si>
  <si>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</si>
  <si>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</si>
  <si>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</si>
  <si>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</si>
  <si>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</si>
  <si>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</si>
  <si>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</si>
  <si>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</si>
  <si>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</si>
  <si>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</si>
  <si>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</si>
  <si>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</si>
  <si>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</si>
  <si>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</si>
  <si>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</si>
  <si>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</si>
  <si>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</si>
  <si>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</si>
  <si>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</si>
  <si>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</si>
  <si>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</si>
  <si>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</si>
  <si>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</si>
  <si>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</si>
  <si>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</si>
  <si>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</si>
  <si>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</si>
  <si>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</si>
  <si>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</si>
  <si>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</si>
  <si>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</si>
  <si>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</si>
  <si>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</si>
  <si>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</si>
  <si>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</si>
  <si>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</si>
  <si>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</si>
  <si>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</si>
  <si>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</si>
  <si>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</si>
  <si>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</si>
  <si>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</si>
  <si>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</si>
  <si>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</si>
  <si>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</si>
  <si>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</si>
  <si>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</si>
  <si>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</si>
  <si>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</si>
  <si>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</si>
  <si>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</si>
  <si>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</si>
  <si>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</si>
  <si>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</si>
  <si>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</si>
  <si>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</si>
  <si>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</si>
  <si>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</si>
  <si>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</si>
  <si>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</si>
  <si>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</si>
  <si>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</si>
  <si>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</si>
  <si>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</si>
  <si>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</si>
  <si>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</si>
  <si>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</si>
  <si>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</si>
  <si>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</si>
  <si>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</si>
  <si>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</si>
  <si>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</si>
  <si>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</si>
  <si>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</si>
  <si>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</si>
  <si>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</si>
  <si>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</si>
  <si>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</si>
  <si>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</si>
  <si>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</si>
  <si>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</si>
  <si>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</si>
  <si>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</si>
  <si>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</si>
  <si>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</si>
  <si>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</si>
  <si>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</si>
  <si>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</si>
  <si>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</si>
  <si>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</si>
  <si>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</si>
  <si>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</si>
  <si>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</si>
  <si>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</si>
  <si>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</si>
  <si>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</si>
  <si>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</si>
  <si>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</si>
  <si>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</si>
  <si>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</si>
  <si>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</si>
  <si>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</si>
  <si>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</si>
  <si>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</si>
  <si>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</si>
  <si>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</si>
  <si>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</si>
  <si>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</si>
  <si>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</si>
  <si>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</si>
  <si>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</si>
  <si>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</si>
  <si>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</si>
  <si>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</si>
  <si>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</si>
  <si>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</si>
  <si>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</si>
  <si>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</si>
  <si>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</si>
  <si>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</si>
  <si>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</si>
  <si>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</si>
  <si>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</si>
  <si>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</si>
  <si>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</si>
  <si>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</si>
  <si>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</si>
  <si>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</si>
  <si>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</si>
  <si>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</si>
  <si>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</si>
  <si>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</si>
  <si>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</si>
  <si>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</si>
  <si>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</si>
  <si>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</si>
  <si>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</si>
  <si>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</si>
  <si>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</si>
  <si>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</si>
  <si>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</si>
  <si>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</si>
  <si>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</si>
  <si>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</si>
  <si>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</si>
  <si>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</si>
  <si>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</si>
  <si>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</si>
  <si>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</si>
  <si>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</si>
  <si>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</si>
  <si>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</si>
  <si>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</si>
  <si>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</si>
  <si>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</si>
  <si>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</si>
  <si>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</si>
  <si>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</si>
  <si>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</si>
  <si>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</si>
  <si>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</si>
  <si>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</si>
  <si>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</si>
  <si>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</si>
  <si>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</si>
  <si>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</si>
  <si>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</si>
  <si>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</si>
  <si>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</si>
  <si>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</si>
  <si>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</si>
  <si>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</si>
  <si>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</si>
  <si>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</si>
  <si>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</si>
  <si>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</si>
  <si>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</si>
  <si>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</si>
  <si>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</si>
  <si>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</si>
  <si>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</si>
  <si>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</si>
  <si>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</si>
  <si>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</si>
  <si>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</si>
  <si>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</si>
  <si>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</si>
  <si>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</si>
  <si>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</si>
  <si>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</si>
  <si>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</si>
  <si>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</si>
  <si>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</si>
  <si>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</si>
  <si>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</si>
  <si>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</si>
  <si>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</si>
  <si>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</si>
  <si>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</si>
  <si>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</si>
  <si>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</si>
  <si>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</si>
  <si>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</si>
  <si>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</si>
  <si>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</si>
  <si>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</si>
  <si>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</si>
  <si>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</si>
  <si>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</si>
  <si>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</si>
  <si>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</si>
  <si>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</si>
  <si>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</si>
  <si>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</si>
  <si>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</si>
  <si>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</si>
  <si>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</si>
  <si>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</si>
  <si>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</si>
  <si>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</si>
  <si>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</si>
  <si>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</si>
  <si>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</si>
  <si>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</si>
  <si>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</si>
  <si>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</si>
  <si>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</si>
  <si>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</si>
  <si>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</si>
  <si>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</si>
  <si>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</si>
  <si>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</si>
  <si>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</si>
  <si>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</si>
  <si>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</si>
  <si>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</si>
  <si>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</si>
  <si>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</si>
  <si>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</si>
  <si>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</si>
  <si>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</si>
  <si>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</si>
  <si>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</si>
  <si>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</si>
  <si>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</si>
  <si>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</si>
  <si>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</si>
  <si>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</si>
  <si>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</si>
  <si>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</si>
  <si>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</si>
  <si>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</si>
  <si>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</si>
  <si>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</si>
  <si>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</si>
  <si>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</si>
  <si>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</si>
  <si>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</si>
  <si>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</si>
  <si>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</si>
  <si>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</si>
  <si>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</si>
  <si>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</si>
  <si>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</si>
  <si>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</si>
  <si>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</si>
  <si>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</si>
  <si>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</si>
  <si>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</si>
  <si>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</si>
  <si>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</si>
  <si>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</si>
  <si>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</si>
  <si>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</si>
  <si>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</si>
  <si>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</si>
  <si>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</si>
  <si>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</si>
  <si>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</si>
  <si>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</si>
  <si>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</si>
  <si>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</si>
  <si>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</si>
  <si>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</si>
  <si>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</si>
  <si>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</si>
  <si>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</si>
  <si>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</si>
  <si>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</si>
  <si>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</si>
  <si>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</si>
  <si>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</si>
  <si>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</si>
  <si>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</si>
  <si>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</si>
  <si>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</si>
  <si>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</si>
  <si>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</si>
  <si>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</si>
  <si>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</si>
  <si>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</si>
  <si>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</si>
  <si>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</si>
  <si>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</si>
  <si>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</si>
  <si>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</si>
  <si>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</si>
  <si>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</si>
  <si>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</si>
  <si>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</si>
  <si>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</si>
  <si>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</si>
  <si>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</si>
  <si>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</si>
  <si>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</si>
  <si>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</si>
  <si>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</si>
  <si>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</si>
  <si>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</si>
  <si>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</si>
  <si>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</si>
  <si>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</si>
  <si>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</si>
  <si>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</si>
  <si>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</si>
  <si>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</si>
  <si>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</si>
  <si>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</si>
  <si>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</si>
  <si>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</si>
  <si>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</si>
  <si>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</si>
  <si>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</si>
  <si>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</si>
  <si>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</si>
  <si>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</si>
  <si>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</si>
  <si>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</si>
  <si>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</si>
  <si>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</si>
  <si>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</si>
  <si>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</si>
  <si>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</si>
  <si>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</si>
  <si>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</si>
  <si>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</si>
  <si>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</si>
  <si>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</si>
  <si>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</si>
  <si>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</si>
  <si>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</si>
  <si>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</si>
  <si>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</si>
  <si>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</si>
  <si>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</si>
  <si>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</si>
  <si>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</si>
  <si>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</si>
  <si>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</si>
  <si>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</si>
  <si>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</si>
  <si>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</si>
  <si>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</si>
  <si>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</si>
  <si>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</si>
  <si>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</si>
  <si>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</si>
  <si>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</si>
  <si>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</si>
  <si>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</si>
  <si>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</si>
  <si>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</si>
  <si>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</si>
  <si>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</si>
  <si>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</si>
  <si>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</si>
  <si>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</si>
  <si>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</si>
  <si>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</si>
  <si>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</si>
  <si>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</si>
  <si>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</si>
  <si>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</si>
  <si>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</si>
  <si>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</si>
  <si>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</si>
  <si>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</si>
  <si>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</si>
  <si>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</si>
  <si>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</si>
  <si>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</si>
  <si>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</si>
  <si>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</si>
  <si>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</si>
  <si>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</si>
  <si>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</si>
  <si>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</si>
  <si>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</si>
  <si>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</si>
  <si>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</si>
  <si>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</si>
  <si>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</si>
  <si>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</si>
  <si>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</si>
  <si>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</si>
  <si>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</si>
  <si>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</si>
  <si>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</si>
  <si>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</si>
  <si>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</si>
  <si>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</si>
  <si>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</si>
  <si>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</si>
  <si>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</si>
  <si>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</si>
  <si>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</si>
  <si>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</si>
  <si>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</si>
  <si>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</si>
  <si>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</si>
  <si>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</si>
  <si>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</si>
  <si>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</si>
  <si>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</si>
  <si>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</si>
  <si>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</si>
  <si>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</si>
  <si>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</si>
  <si>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</si>
  <si>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</si>
  <si>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</si>
  <si>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</si>
  <si>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</si>
  <si>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</si>
  <si>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</si>
  <si>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</si>
  <si>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</si>
  <si>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</si>
  <si>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</si>
  <si>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</si>
  <si>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</si>
  <si>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</si>
  <si>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</si>
  <si>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</si>
  <si>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</si>
  <si>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</si>
  <si>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</si>
  <si>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</si>
  <si>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</si>
  <si>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</si>
  <si>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</si>
  <si>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</si>
  <si>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</si>
  <si>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</si>
  <si>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</si>
  <si>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</si>
  <si>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</si>
  <si>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</si>
  <si>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</si>
  <si>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</si>
  <si>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</si>
  <si>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</si>
  <si>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</si>
  <si>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</si>
  <si>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</si>
  <si>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</si>
  <si>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</si>
  <si>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</si>
  <si>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</si>
  <si>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</si>
  <si>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</si>
  <si>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</si>
  <si>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</si>
  <si>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</si>
  <si>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</si>
  <si>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</si>
  <si>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</si>
  <si>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</si>
  <si>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</si>
  <si>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</si>
  <si>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</si>
  <si>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</si>
  <si>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</si>
  <si>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</si>
  <si>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</si>
  <si>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</si>
  <si>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</si>
  <si>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</si>
  <si>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</si>
  <si>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</si>
  <si>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</si>
  <si>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</si>
  <si>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</si>
  <si>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</si>
  <si>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</si>
  <si>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</si>
  <si>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</si>
  <si>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</si>
  <si>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</si>
  <si>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</si>
  <si>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</si>
  <si>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</si>
  <si>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</si>
  <si>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</si>
  <si>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</si>
  <si>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</si>
  <si>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</si>
  <si>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</si>
  <si>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</si>
  <si>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</si>
  <si>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</si>
  <si>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</si>
  <si>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</si>
  <si>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</si>
  <si>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</si>
  <si>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</si>
  <si>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</si>
  <si>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</si>
  <si>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</si>
  <si>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</si>
  <si>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</si>
  <si>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</si>
  <si>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</si>
  <si>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</si>
  <si>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</si>
  <si>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</si>
  <si>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</si>
  <si>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</si>
  <si>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</si>
  <si>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</si>
  <si>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</si>
  <si>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</si>
  <si>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</si>
  <si>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</si>
  <si>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</si>
  <si>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</si>
  <si>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</si>
  <si>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</si>
  <si>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</si>
  <si>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</si>
  <si>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</si>
  <si>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</si>
  <si>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</si>
  <si>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</si>
  <si>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</si>
  <si>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</si>
  <si>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</si>
  <si>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</si>
  <si>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</si>
  <si>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</si>
  <si>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</si>
  <si>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</si>
  <si>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</si>
  <si>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</si>
  <si>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</si>
  <si>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</si>
  <si>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</si>
  <si>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</si>
  <si>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</si>
  <si>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</si>
  <si>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</si>
  <si>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</si>
  <si>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</si>
  <si>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</si>
  <si>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</si>
  <si>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</si>
  <si>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</si>
  <si>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</si>
  <si>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</si>
  <si>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</si>
  <si>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</si>
  <si>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</si>
  <si>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</si>
  <si>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</si>
  <si>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</si>
  <si>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</si>
  <si>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</si>
  <si>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</si>
  <si>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</si>
  <si>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</si>
  <si>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</si>
  <si>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</si>
  <si>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</si>
  <si>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</si>
  <si>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</si>
  <si>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</si>
  <si>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</si>
  <si>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</si>
  <si>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</si>
  <si>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</si>
  <si>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</si>
  <si>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</si>
  <si>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</si>
  <si>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</si>
  <si>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</si>
  <si>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</si>
  <si>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</si>
  <si>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</si>
  <si>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</si>
  <si>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</si>
  <si>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</si>
  <si>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</si>
  <si>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</si>
  <si>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</si>
  <si>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</si>
  <si>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</si>
  <si>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</si>
  <si>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</si>
  <si>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</si>
  <si>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</si>
  <si>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</si>
  <si>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</si>
  <si>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</si>
  <si>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</si>
  <si>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</si>
  <si>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</si>
  <si>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</si>
  <si>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</si>
  <si>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</si>
  <si>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</si>
  <si>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</si>
  <si>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</si>
  <si>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</si>
  <si>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</si>
  <si>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</si>
  <si>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</si>
  <si>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</si>
  <si>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</si>
  <si>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</si>
  <si>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</si>
  <si>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</si>
  <si>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</si>
  <si>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</si>
  <si>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</si>
  <si>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</si>
  <si>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</si>
  <si>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</si>
  <si>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</si>
  <si>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</si>
  <si>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</si>
  <si>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</si>
  <si>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</si>
  <si>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</si>
  <si>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</si>
  <si>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</si>
  <si>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</si>
  <si>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</si>
  <si>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</si>
  <si>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</si>
  <si>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</si>
  <si>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</si>
  <si>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</si>
  <si>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</si>
  <si>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</si>
  <si>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</si>
  <si>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</si>
  <si>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</si>
  <si>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</si>
  <si>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</si>
  <si>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</si>
  <si>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</si>
  <si>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</si>
  <si>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</si>
  <si>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</si>
  <si>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</si>
  <si>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</si>
  <si>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</si>
  <si>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</si>
  <si>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</si>
  <si>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</si>
  <si>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</si>
  <si>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</si>
  <si>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</si>
  <si>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</si>
  <si>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</si>
  <si>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</si>
  <si>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</si>
  <si>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</si>
  <si>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</si>
  <si>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</si>
  <si>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</si>
  <si>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</si>
  <si>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</si>
  <si>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</si>
  <si>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</si>
  <si>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</si>
  <si>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</si>
  <si>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</si>
  <si>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</si>
  <si>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</si>
  <si>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</si>
  <si>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</si>
  <si>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</si>
  <si>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</si>
  <si>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</si>
  <si>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</si>
  <si>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</si>
  <si>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</si>
  <si>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</si>
  <si>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</si>
  <si>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</si>
  <si>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</si>
  <si>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</si>
  <si>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</si>
  <si>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</si>
  <si>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</si>
  <si>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</si>
  <si>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</si>
  <si>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</si>
  <si>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</si>
  <si>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</si>
  <si>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</si>
  <si>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</si>
  <si>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</si>
  <si>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</si>
  <si>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</si>
  <si>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</si>
  <si>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</si>
  <si>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</si>
  <si>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</si>
  <si>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</si>
  <si>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</si>
  <si>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</si>
  <si>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</si>
  <si>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</si>
  <si>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</si>
  <si>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</si>
  <si>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</si>
  <si>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</si>
  <si>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</si>
  <si>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</si>
  <si>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</si>
  <si>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</si>
  <si>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</si>
  <si>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</si>
  <si>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</si>
  <si>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</si>
  <si>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</si>
  <si>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</si>
  <si>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</si>
  <si>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</si>
  <si>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</si>
  <si>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</si>
  <si>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</si>
  <si>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</si>
  <si>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</si>
  <si>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</si>
  <si>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</si>
  <si>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</si>
  <si>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</si>
  <si>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</si>
  <si>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</si>
  <si>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</si>
  <si>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</si>
  <si>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</si>
  <si>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</si>
  <si>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</si>
  <si>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</si>
  <si>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</si>
  <si>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</si>
  <si>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</si>
  <si>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</si>
  <si>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</si>
  <si>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</si>
  <si>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</si>
  <si>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</si>
  <si>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</si>
  <si>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</si>
  <si>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</si>
  <si>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</si>
  <si>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</si>
  <si>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</si>
  <si>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</si>
  <si>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</si>
  <si>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</si>
  <si>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</si>
  <si>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</si>
  <si>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</si>
  <si>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</si>
  <si>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</si>
  <si>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</si>
  <si>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</si>
  <si>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</si>
  <si>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</si>
  <si>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</si>
  <si>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</si>
  <si>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</si>
  <si>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</si>
  <si>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</si>
  <si>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</si>
  <si>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</si>
  <si>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</si>
  <si>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</si>
  <si>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</si>
  <si>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</si>
  <si>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</si>
  <si>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</si>
  <si>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</si>
  <si>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</si>
  <si>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</si>
  <si>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</si>
  <si>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</si>
  <si>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</si>
  <si>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</si>
  <si>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</si>
  <si>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</si>
  <si>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</si>
  <si>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</si>
  <si>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</si>
  <si>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</si>
  <si>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</si>
  <si>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</si>
  <si>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</si>
  <si>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</si>
  <si>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</si>
  <si>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</si>
  <si>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</si>
  <si>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</si>
  <si>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</si>
  <si>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</si>
  <si>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</si>
  <si>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</si>
  <si>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</si>
  <si>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</si>
  <si>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</si>
  <si>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</si>
  <si>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</si>
  <si>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</si>
  <si>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</si>
  <si>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</si>
  <si>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</si>
  <si>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</si>
  <si>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</si>
  <si>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</si>
  <si>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</si>
  <si>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</si>
  <si>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</si>
  <si>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</si>
  <si>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</si>
  <si>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</si>
  <si>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</si>
  <si>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</si>
  <si>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</si>
  <si>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</si>
  <si>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</si>
  <si>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</si>
  <si>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</si>
  <si>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</si>
  <si>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</si>
  <si>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</si>
  <si>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</si>
  <si>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</si>
  <si>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</si>
  <si>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</si>
  <si>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</si>
  <si>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</si>
  <si>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</si>
  <si>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</si>
  <si>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</si>
  <si>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</si>
  <si>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</si>
  <si>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</si>
  <si>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</si>
  <si>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</si>
  <si>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</si>
  <si>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</si>
  <si>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</si>
  <si>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</si>
  <si>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</si>
  <si>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</si>
  <si>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</si>
  <si>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</si>
  <si>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</si>
  <si>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</si>
  <si>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</si>
  <si>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</si>
  <si>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</si>
  <si>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</si>
  <si>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</si>
  <si>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</si>
  <si>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</si>
  <si>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</si>
  <si>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</si>
  <si>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</si>
  <si>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</si>
  <si>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</si>
  <si>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</si>
  <si>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</si>
  <si>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</si>
  <si>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</si>
  <si>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</si>
  <si>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</si>
  <si>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</si>
  <si>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</si>
  <si>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</si>
  <si>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</si>
  <si>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</si>
  <si>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</si>
  <si>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</si>
  <si>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</si>
  <si>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</si>
  <si>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</si>
  <si>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</si>
  <si>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</si>
  <si>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</si>
  <si>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</si>
  <si>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</si>
  <si>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</si>
  <si>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</si>
  <si>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</si>
  <si>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</si>
  <si>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</si>
  <si>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</si>
  <si>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</si>
  <si>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</si>
  <si>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</si>
  <si>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</si>
  <si>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</si>
  <si>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</si>
  <si>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</si>
  <si>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</si>
  <si>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</si>
  <si>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</si>
  <si>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</si>
  <si>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</si>
  <si>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</si>
  <si>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</si>
  <si>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</si>
  <si>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</si>
  <si>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</si>
  <si>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</si>
  <si>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</si>
  <si>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</si>
  <si>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</si>
  <si>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</si>
  <si>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</si>
  <si>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</si>
  <si>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</si>
  <si>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</si>
  <si>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</si>
  <si>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</si>
  <si>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</si>
  <si>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</si>
  <si>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</si>
  <si>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</si>
  <si>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</si>
  <si>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</si>
  <si>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</si>
  <si>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</si>
  <si>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</si>
  <si>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</si>
  <si>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</si>
  <si>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</si>
  <si>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</si>
  <si>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</si>
  <si>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</si>
  <si>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</si>
  <si>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</si>
  <si>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</si>
  <si>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</si>
  <si>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</si>
  <si>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</si>
  <si>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</si>
  <si>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</si>
  <si>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</si>
  <si>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</si>
  <si>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</si>
  <si>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</si>
  <si>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</si>
  <si>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</si>
  <si>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</si>
  <si>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</si>
  <si>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</si>
  <si>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</si>
  <si>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</si>
  <si>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</si>
  <si>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</si>
  <si>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</si>
  <si>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</si>
  <si>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</si>
  <si>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</si>
  <si>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</si>
  <si>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</si>
  <si>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</si>
  <si>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</si>
  <si>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</si>
  <si>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</si>
  <si>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</si>
  <si>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</si>
  <si>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</si>
  <si>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</si>
  <si>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</si>
  <si>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</si>
  <si>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</si>
  <si>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</si>
  <si>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</si>
  <si>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</si>
  <si>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</si>
  <si>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</si>
  <si>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</si>
  <si>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</si>
  <si>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</si>
  <si>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</si>
  <si>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</si>
  <si>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</si>
  <si>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</si>
  <si>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</si>
  <si>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</si>
  <si>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</si>
  <si>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</si>
  <si>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</si>
  <si>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</si>
  <si>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</si>
  <si>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</si>
  <si>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</si>
  <si>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</si>
  <si>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</si>
  <si>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</si>
  <si>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</si>
  <si>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</si>
  <si>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</si>
  <si>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</si>
  <si>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</si>
  <si>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</si>
  <si>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</si>
  <si>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</si>
  <si>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</si>
  <si>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</si>
  <si>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</si>
  <si>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</si>
  <si>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</si>
  <si>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</si>
  <si>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</si>
  <si>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</si>
  <si>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</si>
  <si>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</si>
  <si>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</si>
  <si>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</si>
  <si>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</si>
  <si>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</si>
  <si>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</si>
  <si>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</si>
  <si>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</si>
  <si>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</si>
  <si>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</si>
  <si>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</si>
  <si>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</si>
  <si>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</si>
  <si>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</si>
  <si>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</si>
  <si>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</si>
  <si>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</si>
  <si>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</si>
  <si>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</si>
  <si>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</si>
  <si>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</si>
  <si>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</si>
  <si>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</si>
  <si>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</si>
  <si>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</si>
  <si>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</si>
  <si>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</si>
  <si>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</si>
  <si>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</si>
  <si>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</si>
  <si>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</si>
  <si>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</si>
  <si>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</si>
  <si>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</si>
  <si>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</si>
  <si>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</si>
  <si>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</si>
  <si>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</si>
  <si>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</si>
  <si>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</si>
  <si>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</si>
  <si>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</si>
  <si>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</si>
  <si>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</si>
  <si>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</si>
  <si>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</si>
  <si>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</si>
  <si>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</si>
  <si>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</si>
  <si>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</si>
  <si>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</si>
  <si>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</si>
  <si>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</si>
  <si>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</si>
  <si>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</si>
  <si>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</si>
  <si>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</si>
  <si>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</si>
  <si>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</si>
  <si>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</si>
  <si>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</si>
  <si>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</si>
  <si>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</si>
  <si>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</si>
  <si>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</si>
  <si>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</si>
  <si>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</si>
  <si>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</si>
  <si>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</si>
  <si>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</si>
  <si>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</si>
  <si>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</si>
  <si>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</si>
  <si>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</si>
  <si>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</si>
  <si>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</si>
  <si>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</si>
  <si>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</si>
  <si>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</si>
  <si>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</si>
  <si>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</si>
  <si>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</si>
  <si>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</si>
  <si>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</si>
  <si>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</si>
  <si>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</si>
  <si>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</si>
  <si>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</si>
  <si>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</si>
  <si>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</si>
  <si>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</si>
  <si>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</si>
  <si>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</si>
  <si>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</si>
  <si>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</si>
  <si>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</si>
  <si>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</si>
  <si>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</si>
  <si>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</si>
  <si>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</si>
  <si>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</si>
  <si>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</si>
  <si>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</si>
  <si>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</si>
  <si>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</si>
  <si>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</si>
  <si>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</si>
  <si>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</si>
  <si>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</si>
  <si>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</si>
  <si>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</si>
  <si>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</si>
  <si>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</si>
  <si>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</si>
  <si>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</si>
  <si>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</si>
  <si>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</si>
  <si>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</si>
  <si>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</si>
  <si>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</si>
  <si>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</si>
  <si>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</si>
  <si>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</si>
  <si>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</si>
  <si>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</si>
  <si>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</si>
  <si>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</si>
  <si>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</si>
  <si>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</si>
  <si>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</si>
  <si>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</si>
  <si>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</si>
  <si>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</si>
  <si>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</si>
  <si>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</si>
  <si>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</si>
  <si>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</si>
  <si>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</si>
  <si>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</si>
  <si>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</si>
  <si>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</si>
  <si>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</si>
  <si>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</si>
  <si>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</si>
  <si>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</si>
  <si>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</si>
  <si>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</si>
  <si>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</si>
  <si>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</si>
  <si>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</si>
  <si>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</si>
  <si>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</si>
  <si>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</si>
  <si>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</si>
  <si>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</si>
  <si>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</si>
  <si>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</si>
  <si>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</si>
  <si>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</si>
  <si>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</si>
  <si>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</si>
  <si>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</si>
  <si>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</si>
  <si>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</si>
  <si>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</si>
  <si>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</si>
  <si>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</si>
  <si>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</si>
  <si>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</si>
  <si>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</si>
  <si>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</si>
  <si>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</si>
  <si>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</si>
  <si>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</si>
  <si>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</si>
  <si>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</si>
  <si>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</si>
  <si>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</si>
  <si>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</si>
  <si>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</si>
  <si>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</si>
  <si>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</si>
  <si>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</si>
  <si>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</si>
  <si>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</si>
  <si>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</si>
  <si>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</si>
  <si>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</si>
  <si>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</si>
  <si>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</si>
  <si>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</si>
  <si>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</si>
  <si>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</si>
  <si>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</si>
  <si>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</si>
  <si>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</si>
  <si>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</si>
  <si>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</si>
  <si>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</si>
  <si>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</si>
  <si>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</si>
  <si>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</si>
  <si>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</si>
  <si>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</si>
  <si>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</si>
  <si>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</si>
  <si>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</si>
  <si>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</si>
  <si>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</si>
  <si>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</si>
  <si>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</si>
  <si>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</si>
  <si>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</si>
  <si>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</si>
  <si>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</si>
  <si>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</si>
  <si>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</si>
  <si>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</si>
  <si>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</si>
  <si>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</si>
  <si>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</si>
  <si>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</si>
  <si>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</si>
  <si>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</si>
  <si>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</si>
  <si>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</si>
  <si>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</si>
  <si>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</si>
  <si>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</si>
  <si>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</si>
  <si>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</si>
  <si>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</si>
  <si>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</si>
  <si>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</si>
  <si>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</si>
  <si>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</si>
  <si>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</si>
  <si>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</si>
  <si>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</si>
  <si>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</si>
  <si>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</si>
  <si>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</si>
  <si>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</si>
  <si>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</si>
  <si>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</si>
  <si>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</si>
  <si>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</si>
  <si>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</si>
  <si>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</si>
  <si>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</si>
  <si>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</si>
  <si>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</si>
  <si>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</si>
  <si>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</si>
  <si>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</si>
  <si>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</si>
  <si>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</si>
  <si>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</si>
  <si>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</si>
  <si>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</si>
  <si>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</si>
  <si>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</si>
  <si>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</si>
  <si>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</si>
  <si>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</si>
  <si>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</si>
  <si>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</si>
  <si>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</si>
  <si>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</si>
  <si>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</si>
  <si>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</si>
  <si>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</si>
  <si>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</si>
  <si>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</si>
  <si>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</si>
  <si>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</si>
  <si>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</si>
  <si>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</si>
  <si>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</si>
  <si>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</si>
  <si>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</si>
  <si>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</si>
  <si>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</si>
  <si>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</si>
  <si>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</si>
  <si>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</si>
  <si>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</si>
  <si>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</si>
  <si>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</si>
  <si>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</si>
  <si>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</si>
  <si>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</si>
  <si>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</si>
  <si>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</si>
  <si>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</si>
  <si>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</si>
  <si>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</si>
  <si>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</si>
  <si>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</si>
  <si>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</si>
  <si>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</si>
  <si>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</si>
  <si>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</si>
  <si>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</si>
  <si>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</si>
  <si>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</si>
  <si>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</si>
  <si>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</si>
  <si>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</si>
  <si>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</si>
  <si>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</si>
  <si>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</si>
  <si>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</si>
  <si>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</si>
  <si>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</si>
  <si>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</si>
  <si>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</si>
  <si>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</si>
  <si>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</si>
  <si>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</si>
  <si>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</si>
  <si>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</si>
  <si>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</si>
  <si>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</si>
  <si>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</si>
  <si>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</si>
  <si>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</si>
  <si>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</si>
  <si>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</si>
  <si>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</si>
  <si>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</si>
  <si>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</si>
  <si>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</si>
  <si>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</si>
  <si>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</si>
  <si>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</si>
  <si>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</si>
  <si>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</si>
  <si>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</si>
  <si>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</si>
  <si>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</si>
  <si>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</si>
  <si>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</si>
  <si>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</si>
  <si>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</si>
  <si>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</si>
  <si>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</si>
  <si>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</si>
  <si>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</si>
  <si>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</si>
  <si>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</si>
  <si>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</si>
  <si>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</si>
  <si>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</si>
  <si>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</si>
  <si>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</si>
  <si>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</si>
  <si>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</si>
  <si>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</si>
  <si>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</si>
  <si>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</si>
  <si>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</si>
  <si>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</si>
  <si>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</si>
  <si>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</si>
  <si>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</si>
  <si>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</si>
  <si>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</si>
  <si>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</si>
  <si>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</si>
  <si>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</si>
  <si>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</si>
  <si>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</si>
  <si>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</si>
  <si>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</si>
  <si>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</si>
  <si>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</si>
  <si>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</si>
  <si>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</si>
  <si>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</si>
  <si>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</si>
  <si>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</si>
  <si>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</si>
  <si>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</si>
  <si>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</si>
  <si>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</si>
  <si>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</si>
  <si>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</si>
  <si>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</si>
  <si>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</si>
  <si>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</si>
  <si>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</si>
  <si>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</si>
  <si>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</si>
  <si>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</si>
  <si>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</si>
  <si>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</si>
  <si>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</si>
  <si>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</si>
  <si>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</si>
  <si>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</si>
  <si>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</si>
  <si>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</si>
  <si>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</si>
  <si>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</si>
  <si>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</si>
  <si>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</si>
  <si>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</si>
  <si>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</si>
  <si>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</si>
  <si>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</si>
  <si>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</si>
  <si>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</si>
  <si>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</si>
  <si>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</si>
  <si>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</si>
  <si>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</si>
  <si>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</si>
  <si>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</si>
  <si>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</si>
  <si>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</si>
  <si>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</si>
  <si>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</si>
  <si>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</si>
  <si>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</si>
  <si>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</si>
  <si>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</si>
  <si>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</si>
  <si>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</si>
  <si>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</si>
  <si>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</si>
  <si>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</si>
  <si>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</si>
  <si>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</si>
  <si>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</si>
  <si>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</si>
  <si>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</si>
  <si>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</si>
  <si>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</si>
  <si>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</si>
  <si>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</si>
  <si>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</si>
  <si>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</si>
  <si>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</si>
  <si>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</si>
  <si>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</si>
  <si>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</si>
  <si>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</si>
  <si>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</si>
  <si>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</si>
  <si>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</si>
  <si>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</si>
  <si>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</si>
  <si>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</si>
  <si>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</si>
  <si>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</si>
  <si>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</si>
  <si>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</si>
  <si>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</si>
  <si>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</si>
  <si>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</si>
  <si>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</si>
  <si>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</si>
  <si>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</si>
  <si>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</si>
  <si>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</si>
  <si>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</si>
  <si>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</si>
  <si>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</si>
  <si>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</si>
  <si>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</si>
  <si>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</si>
  <si>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</si>
  <si>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</si>
  <si>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</si>
  <si>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</si>
  <si>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</si>
  <si>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</si>
  <si>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</si>
  <si>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</si>
  <si>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</si>
  <si>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</si>
  <si>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</si>
  <si>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</si>
  <si>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</si>
  <si>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</si>
  <si>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</si>
  <si>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</si>
  <si>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</si>
  <si>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</si>
  <si>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</si>
  <si>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</si>
  <si>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</si>
  <si>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</si>
  <si>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</si>
  <si>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</si>
  <si>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</si>
  <si>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</si>
  <si>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</si>
  <si>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</si>
  <si>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</si>
  <si>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</si>
  <si>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</si>
  <si>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</si>
  <si>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</si>
  <si>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</si>
  <si>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</si>
  <si>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</si>
  <si>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</si>
  <si>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</si>
  <si>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</si>
  <si>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</si>
  <si>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</si>
  <si>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</si>
  <si>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</si>
  <si>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</si>
  <si>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</si>
  <si>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</si>
  <si>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</si>
  <si>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</si>
  <si>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</si>
  <si>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</si>
  <si>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</si>
  <si>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</si>
  <si>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</si>
  <si>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</si>
  <si>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</si>
  <si>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</si>
  <si>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</si>
  <si>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</si>
  <si>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</si>
  <si>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</si>
  <si>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</si>
  <si>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</si>
  <si>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</si>
  <si>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</si>
  <si>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</si>
  <si>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</si>
  <si>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</si>
  <si>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</si>
  <si>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</si>
  <si>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</si>
  <si>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</si>
  <si>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</si>
  <si>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</si>
  <si>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</si>
  <si>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</si>
  <si>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</si>
  <si>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</si>
  <si>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</si>
  <si>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</si>
  <si>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</si>
  <si>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</si>
  <si>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</si>
  <si>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</si>
  <si>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</si>
  <si>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</si>
  <si>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</si>
  <si>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</si>
  <si>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</si>
  <si>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</si>
  <si>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</si>
  <si>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</si>
  <si>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</si>
  <si>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</si>
  <si>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</si>
  <si>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</si>
  <si>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</si>
  <si>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</si>
  <si>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</si>
  <si>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</si>
  <si>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</si>
  <si>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</si>
  <si>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</si>
  <si>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</si>
  <si>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</si>
  <si>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</si>
  <si>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</si>
  <si>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</si>
  <si>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</si>
  <si>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</si>
  <si>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</si>
  <si>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</si>
  <si>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</si>
  <si>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</si>
  <si>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</si>
  <si>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</si>
  <si>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</si>
  <si>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</si>
  <si>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</si>
  <si>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</si>
  <si>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</si>
  <si>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</si>
  <si>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</si>
  <si>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</si>
  <si>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</si>
  <si>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</si>
  <si>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</si>
  <si>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</si>
  <si>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</si>
  <si>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</si>
  <si>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</si>
  <si>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</si>
  <si>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</si>
  <si>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</si>
  <si>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</si>
  <si>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</si>
  <si>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</si>
  <si>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</si>
  <si>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</si>
  <si>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</si>
  <si>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</si>
  <si>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</si>
  <si>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</si>
  <si>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</si>
  <si>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</si>
  <si>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</si>
  <si>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</si>
  <si>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</si>
  <si>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</si>
  <si>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</si>
  <si>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</si>
  <si>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</si>
  <si>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</si>
  <si>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</si>
  <si>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</si>
  <si>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</si>
  <si>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</si>
  <si>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</si>
  <si>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</si>
  <si>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</si>
  <si>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</si>
  <si>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</si>
  <si>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</si>
  <si>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</si>
  <si>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</si>
  <si>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</si>
  <si>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</si>
  <si>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</si>
  <si>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</si>
  <si>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</si>
  <si>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</si>
  <si>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</si>
  <si>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</si>
  <si>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</si>
  <si>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</si>
  <si>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</si>
  <si>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</si>
  <si>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</si>
  <si>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</si>
  <si>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</si>
  <si>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</si>
  <si>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</si>
  <si>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</si>
  <si>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</si>
  <si>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</si>
  <si>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</si>
  <si>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</si>
  <si>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</si>
  <si>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</si>
  <si>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</si>
  <si>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</si>
  <si>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</si>
  <si>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</si>
  <si>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</si>
  <si>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</si>
  <si>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</si>
  <si>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</si>
  <si>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</si>
  <si>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</si>
  <si>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</si>
  <si>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</si>
  <si>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</si>
  <si>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</si>
  <si>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</si>
  <si>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</si>
  <si>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</si>
  <si>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</si>
  <si>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</si>
  <si>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</si>
  <si>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</si>
  <si>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</si>
  <si>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</si>
  <si>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</si>
  <si>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</si>
  <si>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</si>
  <si>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</si>
  <si>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</si>
  <si>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</si>
  <si>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</si>
  <si>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</si>
  <si>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</si>
  <si>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</si>
  <si>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</si>
  <si>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</si>
  <si>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</si>
  <si>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</si>
  <si>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</si>
  <si>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</si>
  <si>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</si>
  <si>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</si>
  <si>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</si>
  <si>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</si>
  <si>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</si>
  <si>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</si>
  <si>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</si>
  <si>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</si>
  <si>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</si>
  <si>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</si>
  <si>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</si>
  <si>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</si>
  <si>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</si>
  <si>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</si>
  <si>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</si>
  <si>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</si>
  <si>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</si>
  <si>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</si>
  <si>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</si>
  <si>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</si>
  <si>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</si>
  <si>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</si>
  <si>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</si>
  <si>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</si>
  <si>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</si>
  <si>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</si>
  <si>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</si>
  <si>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</si>
  <si>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</si>
  <si>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</si>
  <si>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</si>
  <si>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</si>
  <si>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</si>
  <si>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</si>
  <si>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</si>
  <si>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</si>
  <si>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</si>
  <si>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</si>
  <si>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</si>
  <si>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</si>
  <si>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</si>
  <si>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</si>
  <si>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</si>
  <si>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</si>
  <si>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</si>
  <si>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</si>
  <si>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</si>
  <si>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</si>
  <si>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</si>
  <si>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</si>
  <si>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</si>
  <si>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</si>
  <si>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</si>
  <si>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</si>
  <si>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</si>
  <si>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</si>
  <si>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</si>
  <si>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</si>
  <si>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</si>
  <si>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</si>
  <si>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</si>
  <si>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</si>
  <si>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</si>
  <si>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</si>
  <si>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</si>
  <si>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</si>
  <si>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</si>
  <si>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</si>
  <si>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</si>
  <si>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</si>
  <si>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</si>
  <si>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</si>
  <si>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</si>
  <si>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</si>
  <si>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</si>
  <si>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</si>
  <si>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</si>
  <si>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</si>
  <si>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</si>
  <si>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</si>
  <si>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</si>
  <si>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</si>
  <si>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</si>
  <si>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</si>
  <si>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</si>
  <si>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</si>
  <si>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</si>
  <si>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</si>
  <si>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</si>
  <si>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</si>
  <si>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</si>
  <si>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</si>
  <si>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</si>
  <si>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</si>
  <si>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</si>
  <si>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</si>
  <si>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</si>
  <si>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</si>
  <si>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</si>
  <si>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</si>
  <si>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</si>
  <si>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</si>
  <si>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</si>
  <si>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</si>
  <si>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</si>
  <si>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</si>
  <si>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</si>
  <si>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</si>
  <si>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</si>
  <si>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</si>
  <si>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</si>
  <si>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</si>
  <si>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</si>
  <si>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</si>
  <si>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</si>
  <si>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</si>
  <si>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</si>
  <si>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</si>
  <si>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</si>
  <si>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</si>
  <si>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</si>
  <si>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</si>
  <si>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</si>
  <si>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</si>
  <si>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</si>
  <si>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</si>
  <si>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</si>
  <si>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</si>
  <si>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</si>
  <si>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</si>
  <si>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</si>
  <si>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</si>
  <si>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</si>
  <si>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</si>
  <si>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</si>
  <si>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</si>
  <si>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</si>
  <si>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</si>
  <si>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</si>
  <si>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</si>
  <si>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</si>
  <si>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</si>
  <si>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</si>
  <si>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</si>
  <si>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</si>
  <si>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</si>
  <si>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</si>
  <si>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</si>
  <si>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</si>
  <si>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</si>
  <si>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</si>
  <si>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</si>
  <si>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</si>
  <si>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</si>
  <si>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</si>
  <si>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</si>
  <si>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</si>
  <si>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</si>
  <si>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</si>
  <si>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</si>
  <si>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</si>
  <si>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</si>
  <si>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</si>
  <si>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</si>
  <si>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</si>
  <si>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</si>
  <si>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</si>
  <si>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</si>
  <si>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</si>
  <si>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</si>
  <si>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</si>
  <si>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</si>
  <si>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</si>
  <si>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</si>
  <si>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</si>
  <si>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</si>
  <si>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</si>
  <si>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</si>
  <si>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</si>
  <si>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</si>
  <si>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</si>
  <si>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</si>
  <si>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</si>
  <si>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</si>
  <si>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</si>
  <si>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</si>
  <si>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</si>
  <si>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</si>
  <si>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</si>
  <si>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</si>
  <si>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</si>
  <si>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</si>
  <si>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</si>
  <si>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</si>
  <si>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</si>
  <si>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</si>
  <si>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</si>
  <si>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</si>
  <si>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</si>
  <si>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</si>
  <si>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</si>
  <si>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</si>
  <si>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</si>
  <si>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</si>
  <si>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</si>
  <si>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</si>
  <si>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</si>
  <si>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</si>
  <si>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</si>
  <si>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</si>
  <si>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</si>
  <si>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</si>
  <si>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</si>
  <si>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</si>
  <si>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</si>
  <si>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</si>
  <si>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</si>
  <si>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</si>
  <si>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</si>
  <si>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</si>
  <si>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</si>
  <si>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</si>
  <si>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</si>
  <si>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</si>
  <si>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</si>
  <si>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</si>
  <si>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</si>
  <si>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</si>
  <si>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</si>
  <si>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</si>
  <si>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</si>
  <si>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</si>
  <si>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</si>
  <si>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</si>
  <si>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</si>
  <si>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</si>
  <si>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</si>
  <si>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</si>
  <si>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</si>
  <si>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</si>
  <si>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</si>
  <si>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</si>
  <si>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</si>
  <si>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</si>
  <si>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</si>
  <si>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</si>
  <si>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</si>
  <si>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</si>
  <si>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</si>
  <si>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</si>
  <si>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</si>
  <si>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</si>
  <si>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</si>
  <si>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</si>
  <si>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</si>
  <si>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</si>
  <si>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</si>
  <si>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</si>
  <si>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</si>
  <si>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</si>
  <si>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</si>
  <si>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</si>
  <si>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</si>
  <si>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</si>
  <si>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</si>
  <si>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</si>
  <si>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</si>
  <si>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</si>
  <si>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</si>
  <si>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</si>
  <si>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</si>
  <si>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</si>
  <si>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</si>
  <si>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</si>
  <si>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</si>
  <si>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</si>
  <si>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</si>
  <si>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</si>
  <si>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</si>
  <si>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</si>
  <si>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</si>
  <si>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</si>
  <si>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</si>
  <si>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</si>
  <si>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</si>
  <si>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</si>
  <si>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</si>
  <si>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</si>
  <si>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</si>
  <si>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</si>
  <si>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</si>
  <si>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</si>
  <si>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</si>
  <si>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</si>
  <si>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</si>
  <si>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</si>
  <si>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</si>
  <si>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</si>
  <si>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</si>
  <si>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</si>
  <si>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</si>
  <si>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</si>
  <si>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</si>
  <si>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</si>
  <si>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</si>
  <si>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</si>
  <si>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</si>
  <si>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</si>
  <si>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</si>
  <si>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</si>
  <si>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</si>
  <si>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</si>
  <si>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</si>
  <si>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</si>
  <si>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</si>
  <si>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</si>
  <si>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</si>
  <si>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</si>
  <si>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</si>
  <si>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</si>
  <si>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</si>
  <si>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</si>
  <si>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</si>
  <si>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</si>
  <si>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</si>
  <si>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</si>
  <si>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</si>
  <si>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</si>
  <si>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</si>
  <si>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</si>
  <si>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</si>
  <si>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</si>
  <si>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</si>
  <si>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</si>
  <si>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</si>
  <si>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</si>
  <si>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</si>
  <si>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</si>
  <si>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</si>
  <si>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</si>
  <si>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</si>
  <si>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</si>
  <si>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</si>
  <si>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</si>
  <si>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</si>
  <si>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</si>
  <si>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</si>
  <si>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</si>
  <si>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</si>
  <si>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</si>
  <si>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</si>
  <si>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</si>
  <si>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</si>
  <si>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</si>
  <si>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</si>
  <si>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</si>
  <si>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</si>
  <si>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</si>
  <si>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</si>
  <si>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</si>
  <si>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</si>
  <si>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</si>
  <si>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</si>
  <si>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</si>
  <si>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</si>
  <si>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</si>
  <si>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</si>
  <si>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</si>
  <si>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</si>
  <si>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</si>
  <si>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</si>
  <si>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</si>
  <si>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</si>
  <si>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</si>
  <si>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</si>
  <si>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</si>
  <si>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</si>
  <si>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</si>
  <si>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</si>
  <si>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</si>
  <si>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</si>
  <si>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</si>
  <si>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</si>
  <si>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</si>
  <si>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</si>
  <si>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</si>
  <si>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</si>
  <si>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</si>
  <si>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</si>
  <si>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</si>
  <si>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</si>
  <si>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</si>
  <si>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</si>
  <si>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</si>
  <si>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</si>
  <si>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</si>
  <si>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</si>
  <si>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</si>
  <si>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</si>
  <si>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</si>
  <si>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</si>
  <si>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</si>
  <si>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</si>
  <si>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</si>
  <si>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</si>
  <si>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</si>
  <si>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</si>
  <si>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</si>
  <si>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</si>
  <si>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</si>
  <si>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</si>
  <si>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</si>
  <si>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</si>
  <si>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</si>
  <si>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</si>
  <si>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</si>
  <si>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</si>
  <si>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</si>
  <si>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</si>
  <si>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</si>
  <si>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</si>
  <si>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</si>
  <si>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</si>
  <si>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</si>
  <si>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</si>
  <si>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</si>
  <si>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</si>
  <si>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</si>
  <si>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</si>
  <si>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</si>
  <si>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</si>
  <si>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</si>
  <si>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</si>
  <si>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</si>
  <si>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</si>
  <si>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</si>
  <si>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</si>
  <si>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</si>
  <si>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</si>
  <si>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</si>
  <si>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</si>
  <si>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</si>
  <si>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</si>
  <si>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</si>
  <si>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</si>
  <si>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</si>
  <si>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</si>
  <si>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</si>
  <si>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</si>
  <si>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</si>
  <si>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</si>
  <si>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</si>
  <si>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</si>
  <si>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</si>
  <si>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</si>
  <si>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</si>
  <si>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</si>
  <si>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</si>
  <si>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</si>
  <si>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</si>
  <si>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</si>
  <si>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</si>
  <si>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</si>
  <si>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</si>
  <si>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</si>
  <si>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</si>
  <si>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</si>
  <si>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</si>
  <si>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</si>
  <si>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</si>
  <si>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</si>
  <si>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</si>
  <si>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</si>
  <si>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</si>
  <si>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</si>
  <si>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</si>
  <si>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</si>
  <si>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</si>
  <si>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</si>
  <si>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</si>
  <si>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</si>
  <si>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</si>
  <si>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</si>
  <si>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</si>
  <si>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</si>
  <si>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</si>
  <si>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</si>
  <si>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</si>
  <si>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</si>
  <si>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</si>
  <si>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</si>
  <si>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</si>
  <si>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</si>
  <si>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</si>
  <si>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</si>
  <si>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</si>
  <si>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</si>
  <si>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</si>
  <si>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</si>
  <si>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</si>
  <si>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</si>
  <si>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</si>
  <si>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</si>
  <si>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</si>
  <si>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</si>
  <si>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</si>
  <si>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</si>
  <si>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</si>
  <si>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</si>
  <si>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</si>
  <si>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</si>
  <si>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</si>
  <si>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</si>
  <si>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</si>
  <si>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</si>
  <si>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</si>
  <si>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</si>
  <si>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</si>
  <si>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</si>
  <si>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</si>
  <si>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</si>
  <si>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</si>
  <si>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</si>
  <si>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</si>
  <si>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</si>
  <si>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</si>
  <si>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</si>
  <si>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</si>
  <si>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</si>
  <si>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</si>
  <si>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</si>
  <si>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</si>
  <si>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</si>
  <si>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</si>
  <si>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</si>
  <si>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</si>
  <si>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</si>
  <si>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</si>
  <si>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</si>
  <si>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</si>
  <si>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</si>
  <si>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</si>
  <si>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</si>
  <si>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</si>
  <si>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</si>
  <si>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</si>
  <si>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</si>
  <si>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</si>
  <si>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</si>
  <si>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</si>
  <si>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</si>
  <si>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</si>
  <si>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</si>
  <si>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</si>
  <si>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</si>
  <si>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</si>
  <si>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</si>
  <si>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</si>
  <si>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</si>
  <si>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</si>
  <si>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</si>
  <si>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</si>
  <si>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</si>
  <si>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</si>
  <si>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</si>
  <si>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</si>
  <si>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</si>
  <si>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</si>
  <si>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</si>
  <si>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</si>
  <si>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</si>
  <si>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</si>
  <si>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</si>
  <si>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</si>
  <si>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</si>
  <si>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</si>
  <si>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</si>
  <si>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</si>
  <si>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</si>
  <si>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</si>
  <si>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</si>
  <si>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</si>
  <si>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</si>
  <si>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</si>
  <si>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</si>
  <si>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</si>
  <si>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</si>
  <si>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</si>
  <si>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</si>
  <si>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</si>
  <si>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</si>
  <si>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</si>
  <si>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</si>
  <si>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</si>
  <si>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</si>
  <si>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</si>
  <si>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</si>
  <si>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</si>
  <si>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</si>
  <si>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</si>
  <si>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</si>
  <si>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</si>
  <si>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</si>
  <si>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</si>
  <si>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</si>
  <si>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</si>
  <si>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</si>
  <si>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</si>
  <si>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</si>
  <si>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</si>
  <si>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</si>
  <si>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</si>
  <si>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</si>
  <si>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</si>
  <si>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</si>
  <si>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</si>
  <si>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</si>
  <si>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</si>
  <si>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</si>
  <si>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</si>
  <si>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</si>
  <si>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</si>
  <si>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</si>
  <si>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</si>
  <si>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</si>
  <si>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</si>
  <si>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</si>
  <si>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</si>
  <si>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</si>
  <si>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</si>
  <si>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</si>
  <si>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</si>
  <si>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</si>
  <si>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</si>
  <si>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</si>
  <si>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</si>
  <si>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</si>
  <si>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</si>
  <si>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</si>
  <si>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</si>
  <si>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</si>
  <si>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</si>
  <si>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</si>
  <si>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</si>
  <si>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</si>
  <si>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</si>
  <si>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</si>
  <si>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</si>
  <si>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</si>
  <si>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</si>
  <si>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</si>
  <si>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</si>
  <si>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</si>
  <si>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</si>
  <si>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</si>
  <si>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</si>
  <si>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</si>
  <si>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</si>
  <si>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</si>
  <si>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</si>
  <si>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</si>
  <si>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</si>
  <si>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</si>
  <si>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</si>
  <si>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</si>
  <si>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</si>
  <si>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</si>
  <si>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</si>
  <si>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</si>
  <si>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</si>
  <si>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</si>
  <si>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</si>
  <si>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</si>
  <si>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</si>
  <si>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</si>
  <si>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</si>
  <si>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</si>
  <si>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</si>
  <si>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</si>
  <si>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</si>
  <si>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</si>
  <si>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</si>
  <si>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</si>
  <si>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</si>
  <si>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</si>
  <si>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</si>
  <si>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</si>
  <si>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</si>
  <si>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</si>
  <si>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</si>
  <si>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</si>
  <si>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</si>
  <si>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</si>
  <si>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</si>
  <si>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</si>
  <si>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</si>
  <si>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</si>
  <si>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</si>
  <si>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</si>
  <si>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</si>
  <si>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</si>
  <si>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</si>
  <si>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</si>
  <si>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</si>
  <si>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</si>
  <si>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</si>
  <si>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</si>
  <si>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</si>
  <si>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</si>
  <si>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</si>
  <si>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</si>
  <si>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</si>
  <si>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</si>
  <si>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</si>
  <si>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</si>
  <si>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</si>
  <si>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</si>
  <si>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</si>
  <si>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</si>
  <si>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</si>
  <si>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</si>
  <si>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</si>
  <si>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</si>
  <si>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</si>
  <si>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</si>
  <si>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</si>
  <si>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</si>
  <si>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</si>
  <si>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</si>
  <si>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</si>
  <si>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</si>
  <si>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</si>
  <si>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</si>
  <si>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</si>
  <si>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</si>
  <si>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</si>
  <si>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</si>
  <si>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</si>
  <si>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</si>
  <si>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</si>
  <si>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</si>
  <si>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</si>
  <si>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</si>
  <si>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</si>
  <si>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</si>
  <si>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</si>
  <si>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</si>
  <si>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</si>
  <si>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</si>
  <si>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</si>
  <si>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</si>
  <si>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</si>
  <si>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</si>
  <si>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</si>
  <si>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</si>
  <si>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</si>
  <si>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</si>
  <si>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</si>
  <si>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</si>
  <si>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</si>
  <si>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</si>
  <si>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</si>
  <si>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</si>
  <si>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</si>
  <si>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</si>
  <si>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</si>
  <si>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</si>
  <si>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</si>
  <si>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</si>
  <si>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</si>
  <si>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</si>
  <si>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</si>
  <si>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</si>
  <si>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</si>
  <si>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</si>
  <si>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</si>
  <si>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</si>
  <si>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</si>
  <si>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</si>
  <si>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</si>
  <si>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</si>
  <si>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</si>
  <si>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</si>
  <si>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</si>
  <si>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</si>
  <si>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</si>
  <si>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</si>
  <si>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</si>
  <si>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</si>
  <si>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</si>
  <si>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</si>
  <si>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</si>
  <si>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</si>
  <si>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</si>
  <si>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</si>
  <si>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</si>
  <si>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</si>
  <si>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</si>
  <si>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</si>
  <si>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</si>
  <si>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</si>
  <si>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</si>
  <si>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</si>
  <si>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</si>
  <si>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</si>
  <si>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</si>
  <si>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</si>
  <si>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</si>
  <si>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</si>
  <si>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</si>
  <si>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</si>
  <si>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</si>
  <si>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</si>
  <si>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</si>
  <si>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</si>
  <si>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</si>
  <si>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</si>
  <si>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</si>
  <si>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</si>
  <si>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</si>
  <si>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</si>
  <si>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</si>
  <si>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</si>
  <si>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</si>
  <si>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</si>
  <si>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</si>
  <si>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</si>
  <si>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</si>
  <si>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</si>
  <si>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</si>
  <si>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</si>
  <si>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</si>
  <si>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</si>
  <si>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</si>
  <si>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</si>
  <si>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</si>
  <si>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</si>
  <si>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</si>
  <si>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</si>
  <si>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</si>
  <si>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</si>
  <si>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</si>
  <si>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</si>
  <si>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</si>
  <si>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</si>
  <si>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</si>
  <si>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</si>
  <si>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</si>
  <si>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</si>
  <si>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</si>
  <si>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</si>
  <si>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</si>
  <si>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</si>
  <si>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</si>
  <si>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</si>
  <si>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</si>
  <si>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</si>
  <si>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</si>
  <si>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</si>
  <si>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</si>
  <si>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</si>
  <si>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</si>
  <si>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</si>
  <si>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</si>
  <si>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</si>
  <si>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</si>
  <si>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</si>
  <si>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</si>
  <si>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</si>
  <si>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</si>
  <si>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</si>
  <si>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</si>
  <si>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</si>
  <si>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</si>
  <si>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</si>
  <si>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</si>
  <si>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</si>
  <si>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</si>
  <si>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</si>
  <si>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</si>
  <si>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</si>
  <si>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</si>
  <si>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</si>
  <si>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</si>
  <si>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</si>
  <si>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</si>
  <si>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</si>
  <si>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</si>
  <si>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</si>
  <si>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</si>
  <si>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</si>
  <si>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</si>
  <si>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</si>
  <si>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</si>
  <si>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</si>
  <si>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</si>
  <si>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</si>
  <si>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</si>
  <si>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</si>
  <si>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</si>
  <si>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</si>
  <si>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</si>
  <si>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</si>
  <si>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</si>
  <si>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</si>
  <si>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</si>
  <si>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</si>
  <si>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</si>
  <si>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</si>
  <si>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</si>
  <si>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</si>
  <si>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</si>
  <si>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</si>
  <si>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</si>
  <si>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</si>
  <si>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</si>
  <si>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</si>
  <si>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</si>
  <si>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</si>
  <si>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</si>
  <si>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</si>
  <si>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</si>
  <si>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</si>
  <si>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</si>
  <si>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</si>
  <si>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</si>
  <si>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</si>
  <si>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</si>
  <si>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</si>
  <si>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</si>
  <si>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</si>
  <si>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</si>
  <si>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</si>
  <si>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</si>
  <si>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</si>
  <si>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</si>
  <si>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</si>
  <si>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</si>
  <si>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</si>
  <si>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</si>
  <si>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</si>
  <si>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</si>
  <si>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</si>
  <si>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</si>
  <si>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</si>
  <si>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</si>
  <si>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</si>
  <si>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</si>
  <si>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</si>
  <si>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</si>
  <si>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</si>
  <si>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</si>
  <si>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</si>
  <si>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</si>
  <si>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</si>
  <si>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</si>
  <si>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</si>
  <si>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</si>
  <si>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</si>
  <si>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</si>
  <si>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</si>
  <si>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</si>
  <si>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</si>
  <si>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</si>
  <si>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</si>
  <si>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</si>
  <si>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</si>
  <si>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</si>
  <si>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</si>
  <si>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</si>
  <si>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</si>
  <si>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</si>
  <si>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</si>
  <si>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</si>
  <si>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</si>
  <si>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</si>
  <si>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</si>
  <si>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</si>
  <si>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</si>
  <si>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</si>
  <si>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</si>
  <si>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</si>
  <si>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</si>
  <si>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</si>
  <si>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</si>
  <si>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</si>
  <si>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</si>
  <si>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</si>
  <si>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</si>
  <si>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</si>
  <si>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</si>
  <si>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</si>
  <si>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</si>
  <si>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</si>
  <si>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</si>
  <si>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</si>
  <si>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</si>
  <si>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</si>
  <si>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</si>
  <si>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</si>
  <si>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</si>
  <si>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</si>
  <si>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</si>
  <si>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</si>
  <si>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</si>
  <si>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</si>
  <si>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</si>
  <si>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</si>
  <si>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</si>
  <si>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</si>
  <si>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</si>
  <si>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</si>
  <si>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</si>
  <si>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</si>
  <si>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</si>
  <si>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</si>
  <si>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</si>
  <si>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</si>
  <si>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</si>
  <si>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</si>
  <si>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</si>
  <si>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</si>
  <si>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</si>
  <si>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</si>
  <si>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</si>
  <si>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</si>
  <si>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</si>
  <si>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</si>
  <si>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</si>
  <si>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</si>
  <si>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</si>
  <si>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</si>
  <si>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</si>
  <si>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</si>
  <si>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</si>
  <si>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</si>
  <si>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</si>
  <si>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</si>
  <si>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</si>
  <si>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</si>
  <si>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</si>
  <si>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</si>
  <si>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</si>
  <si>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</si>
  <si>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</si>
  <si>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</si>
  <si>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</si>
  <si>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</si>
  <si>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</si>
  <si>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</si>
  <si>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</si>
  <si>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</si>
  <si>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</si>
  <si>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</si>
  <si>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</si>
  <si>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</si>
  <si>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</si>
  <si>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</si>
  <si>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</si>
  <si>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</si>
  <si>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</si>
  <si>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</si>
  <si>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</si>
  <si>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</si>
  <si>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</si>
  <si>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</si>
  <si>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</si>
  <si>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</si>
  <si>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</si>
  <si>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</si>
  <si>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</si>
  <si>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</si>
  <si>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</si>
  <si>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</si>
  <si>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</si>
  <si>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</si>
  <si>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</si>
  <si>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</si>
  <si>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</si>
  <si>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</si>
  <si>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</si>
  <si>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</si>
  <si>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</si>
  <si>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</si>
  <si>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</si>
  <si>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</si>
  <si>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</si>
  <si>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</si>
  <si>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</si>
  <si>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</si>
  <si>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</si>
  <si>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</si>
  <si>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</si>
  <si>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</si>
  <si>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</si>
  <si>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</si>
  <si>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</si>
  <si>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</si>
  <si>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</si>
  <si>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</si>
  <si>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</si>
  <si>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</si>
  <si>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</si>
  <si>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</si>
  <si>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</si>
  <si>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</si>
  <si>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</si>
  <si>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</si>
  <si>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</si>
  <si>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</si>
  <si>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</si>
  <si>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</si>
  <si>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</si>
  <si>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</si>
  <si>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</si>
  <si>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</si>
  <si>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</si>
  <si>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</si>
  <si>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</si>
  <si>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</si>
  <si>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</si>
  <si>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</si>
  <si>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</si>
  <si>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</si>
  <si>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</si>
  <si>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</si>
  <si>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</si>
  <si>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</si>
  <si>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</si>
  <si>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</si>
  <si>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</si>
  <si>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</si>
  <si>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</si>
  <si>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</si>
  <si>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</si>
  <si>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</si>
  <si>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</si>
  <si>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</si>
  <si>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</si>
  <si>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</si>
  <si>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</si>
  <si>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</si>
  <si>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</si>
  <si>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</si>
  <si>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</si>
  <si>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</si>
  <si>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</si>
  <si>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</si>
  <si>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</si>
  <si>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</si>
  <si>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</si>
  <si>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</si>
  <si>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</si>
  <si>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</si>
  <si>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</si>
  <si>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</si>
  <si>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</si>
  <si>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</si>
  <si>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</si>
  <si>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</si>
  <si>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</si>
  <si>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</si>
  <si>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</si>
  <si>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</si>
  <si>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</si>
  <si>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</si>
  <si>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</si>
  <si>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</si>
  <si>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</si>
  <si>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</si>
  <si>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</si>
  <si>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</si>
  <si>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</si>
  <si>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</si>
  <si>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</si>
  <si>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</si>
  <si>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</si>
  <si>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</si>
  <si>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</si>
  <si>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</si>
  <si>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</si>
  <si>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</si>
  <si>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</si>
  <si>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</si>
  <si>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</si>
  <si>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</si>
  <si>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</si>
  <si>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</si>
  <si>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</si>
  <si>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</si>
  <si>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</si>
  <si>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</si>
  <si>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</si>
  <si>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</si>
  <si>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</si>
  <si>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</si>
  <si>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</si>
  <si>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</si>
  <si>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</si>
  <si>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</si>
  <si>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</si>
  <si>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</si>
  <si>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</si>
  <si>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</si>
  <si>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</si>
  <si>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</si>
  <si>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</si>
  <si>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</si>
  <si>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</si>
  <si>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</si>
  <si>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</si>
  <si>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</si>
  <si>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</si>
  <si>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</si>
  <si>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</si>
  <si>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</si>
  <si>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</si>
  <si>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</si>
  <si>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</si>
  <si>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</si>
  <si>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</si>
  <si>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</si>
  <si>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</si>
  <si>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</si>
  <si>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</si>
  <si>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</si>
  <si>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</si>
  <si>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</si>
  <si>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</si>
  <si>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</si>
  <si>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</si>
  <si>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</si>
  <si>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</si>
  <si>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</si>
  <si>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</si>
  <si>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</si>
  <si>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</si>
  <si>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</si>
  <si>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</si>
  <si>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</si>
  <si>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</si>
  <si>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</si>
  <si>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</si>
  <si>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</si>
  <si>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</si>
  <si>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</si>
  <si>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</si>
  <si>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</si>
  <si>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</si>
  <si>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</si>
  <si>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</si>
  <si>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</si>
  <si>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</si>
  <si>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</si>
  <si>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</si>
  <si>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</si>
  <si>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</si>
  <si>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</si>
  <si>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</si>
  <si>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</si>
  <si>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</si>
  <si>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</si>
  <si>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</si>
  <si>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</si>
  <si>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</si>
  <si>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</si>
  <si>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</si>
  <si>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</si>
  <si>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</si>
  <si>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</si>
  <si>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</si>
  <si>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</si>
  <si>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</si>
  <si>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</si>
  <si>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</si>
  <si>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</si>
  <si>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</si>
  <si>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</si>
  <si>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</si>
  <si>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</si>
  <si>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</si>
  <si>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</si>
  <si>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</si>
  <si>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</si>
  <si>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</si>
  <si>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</si>
  <si>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</si>
  <si>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</si>
  <si>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</si>
  <si>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</si>
  <si>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</si>
  <si>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</si>
  <si>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</si>
  <si>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</si>
  <si>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</si>
  <si>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</si>
  <si>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</si>
  <si>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</si>
  <si>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</si>
  <si>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</si>
  <si>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</si>
  <si>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</si>
  <si>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</si>
  <si>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</si>
  <si>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</si>
  <si>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</si>
  <si>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</si>
  <si>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</si>
  <si>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</si>
  <si>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</si>
  <si>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</si>
  <si>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</si>
  <si>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</si>
  <si>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</si>
  <si>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</si>
  <si>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</si>
  <si>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</si>
  <si>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</si>
  <si>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</si>
  <si>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</si>
  <si>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</si>
  <si>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</si>
  <si>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</si>
  <si>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</si>
  <si>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</si>
  <si>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</si>
  <si>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</si>
  <si>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</si>
  <si>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</si>
  <si>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</si>
  <si>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</si>
  <si>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</si>
  <si>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</si>
  <si>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</si>
  <si>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</si>
  <si>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</si>
  <si>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</si>
  <si>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</si>
  <si>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</si>
  <si>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</si>
  <si>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</si>
  <si>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</si>
  <si>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</si>
  <si>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</si>
  <si>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</si>
  <si>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</si>
  <si>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</si>
  <si>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</si>
  <si>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</si>
  <si>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</si>
  <si>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</si>
  <si>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</si>
  <si>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</si>
  <si>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</si>
  <si>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</si>
  <si>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</si>
  <si>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</si>
  <si>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</si>
  <si>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</si>
  <si>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</si>
  <si>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</si>
  <si>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</si>
  <si>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</si>
  <si>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</si>
  <si>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</si>
  <si>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</si>
  <si>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</si>
  <si>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</si>
  <si>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</si>
  <si>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</si>
  <si>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</si>
  <si>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</si>
  <si>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</si>
  <si>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</si>
  <si>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</si>
  <si>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</si>
  <si>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</si>
  <si>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</si>
  <si>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</si>
  <si>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</si>
  <si>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</si>
  <si>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</si>
  <si>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</si>
  <si>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</si>
  <si>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</si>
  <si>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</si>
  <si>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</si>
  <si>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</si>
  <si>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</si>
  <si>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</si>
  <si>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</si>
  <si>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</si>
  <si>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</si>
  <si>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</si>
  <si>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</si>
  <si>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</si>
  <si>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</si>
  <si>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</si>
  <si>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</si>
  <si>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</si>
  <si>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</si>
  <si>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</si>
  <si>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</si>
  <si>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</si>
  <si>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</si>
  <si>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</si>
  <si>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</si>
  <si>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</si>
  <si>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</si>
  <si>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</si>
  <si>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</si>
  <si>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</si>
  <si>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</si>
  <si>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</si>
  <si>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</si>
  <si>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</si>
  <si>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</si>
  <si>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</si>
  <si>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</si>
  <si>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</si>
  <si>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</si>
  <si>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</si>
  <si>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</si>
  <si>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</si>
  <si>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</si>
  <si>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</si>
  <si>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</si>
  <si>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</si>
  <si>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</si>
  <si>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</si>
  <si>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</si>
  <si>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</si>
  <si>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</si>
  <si>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</si>
  <si>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</si>
  <si>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</si>
  <si>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</si>
  <si>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</si>
  <si>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</si>
  <si>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</si>
  <si>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</si>
  <si>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</si>
  <si>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</si>
  <si>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</si>
  <si>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</si>
  <si>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</si>
  <si>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</si>
  <si>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</si>
  <si>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</si>
  <si>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</si>
  <si>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</si>
  <si>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</si>
  <si>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</si>
  <si>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</si>
  <si>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</si>
  <si>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</si>
  <si>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</si>
  <si>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</si>
  <si>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</si>
  <si>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</si>
  <si>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</si>
  <si>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</si>
  <si>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</si>
  <si>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</si>
  <si>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</si>
  <si>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</si>
  <si>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</si>
  <si>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</si>
  <si>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</si>
  <si>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</si>
  <si>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</si>
  <si>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</si>
  <si>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</si>
  <si>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</si>
  <si>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</si>
  <si>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</si>
  <si>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</si>
  <si>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</si>
  <si>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</si>
  <si>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</si>
  <si>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</si>
  <si>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</si>
  <si>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</si>
  <si>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</si>
  <si>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</si>
  <si>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</si>
  <si>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</si>
  <si>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</si>
  <si>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</si>
  <si>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</si>
  <si>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</si>
  <si>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</si>
  <si>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</si>
  <si>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</si>
  <si>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</si>
  <si>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</si>
  <si>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</si>
  <si>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</si>
  <si>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</si>
  <si>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</si>
  <si>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</si>
  <si>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</si>
  <si>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</si>
  <si>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</si>
  <si>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</si>
  <si>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</si>
  <si>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</si>
  <si>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</si>
  <si>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</si>
  <si>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</si>
  <si>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</si>
  <si>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</si>
  <si>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</si>
  <si>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</si>
  <si>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</si>
  <si>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</si>
  <si>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</si>
  <si>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</si>
  <si>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</si>
  <si>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</si>
  <si>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</si>
  <si>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</si>
  <si>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</si>
  <si>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</si>
  <si>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</si>
  <si>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</si>
  <si>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</si>
  <si>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</si>
  <si>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</si>
  <si>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</si>
  <si>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</si>
  <si>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</si>
  <si>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</si>
  <si>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</si>
  <si>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</si>
  <si>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</si>
  <si>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</si>
  <si>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</si>
  <si>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</si>
  <si>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</si>
  <si>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</si>
  <si>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</si>
  <si>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</si>
  <si>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</si>
  <si>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</si>
  <si>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</si>
  <si>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</si>
  <si>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</si>
  <si>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</si>
  <si>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</si>
  <si>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</si>
  <si>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</si>
  <si>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</si>
  <si>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</si>
  <si>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</si>
  <si>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</si>
  <si>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</si>
  <si>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</si>
  <si>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</si>
  <si>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</si>
  <si>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</si>
  <si>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</si>
  <si>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</si>
  <si>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</si>
  <si>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</si>
  <si>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</si>
  <si>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</si>
  <si>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</si>
  <si>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</si>
  <si>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</si>
  <si>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</si>
  <si>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</si>
  <si>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</si>
  <si>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</si>
  <si>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</si>
  <si>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</si>
  <si>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</si>
  <si>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</si>
  <si>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</si>
  <si>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</si>
  <si>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</si>
  <si>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</si>
  <si>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</si>
  <si>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</si>
  <si>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</si>
  <si>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</si>
  <si>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</si>
  <si>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</si>
  <si>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</si>
  <si>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</si>
  <si>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</si>
  <si>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</si>
  <si>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</si>
  <si>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</si>
  <si>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</si>
  <si>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</si>
  <si>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</si>
  <si>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</si>
  <si>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</si>
  <si>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</si>
  <si>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</si>
  <si>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</si>
  <si>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</si>
  <si>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</si>
  <si>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</si>
  <si>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</si>
  <si>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</si>
  <si>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</si>
  <si>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</si>
  <si>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</si>
  <si>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</si>
  <si>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</si>
  <si>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</si>
  <si>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</si>
  <si>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</si>
  <si>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</si>
  <si>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</si>
  <si>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</si>
  <si>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</si>
  <si>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</si>
  <si>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</si>
  <si>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</si>
  <si>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</si>
  <si>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</si>
  <si>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</si>
  <si>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</si>
  <si>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</si>
  <si>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</si>
  <si>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</si>
  <si>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</si>
  <si>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</si>
  <si>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</si>
  <si>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</si>
  <si>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</si>
  <si>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</si>
  <si>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</si>
  <si>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</si>
  <si>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</si>
  <si>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</si>
  <si>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</si>
  <si>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</si>
  <si>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</si>
  <si>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</si>
  <si>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</si>
  <si>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</si>
  <si>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</si>
  <si>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</si>
  <si>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</si>
  <si>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</si>
  <si>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</si>
  <si>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</si>
  <si>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</si>
  <si>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</si>
  <si>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</si>
  <si>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</si>
  <si>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</si>
  <si>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</si>
  <si>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</si>
  <si>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</si>
  <si>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</si>
  <si>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</si>
  <si>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</si>
  <si>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</si>
  <si>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</si>
  <si>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</si>
  <si>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</si>
  <si>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</si>
  <si>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</si>
  <si>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</si>
  <si>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</si>
  <si>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</si>
  <si>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</si>
  <si>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</si>
  <si>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</si>
  <si>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</si>
  <si>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</si>
  <si>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</si>
  <si>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</si>
  <si>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</si>
  <si>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</si>
  <si>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</si>
  <si>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</si>
  <si>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</si>
  <si>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</si>
  <si>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</si>
  <si>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</si>
  <si>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</si>
  <si>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</si>
  <si>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</si>
  <si>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</si>
  <si>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</si>
  <si>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</si>
  <si>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</si>
  <si>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</si>
  <si>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</si>
  <si>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</si>
  <si>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</si>
  <si>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</si>
  <si>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</si>
  <si>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</si>
  <si>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</si>
  <si>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</si>
  <si>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</si>
  <si>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</si>
  <si>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</si>
  <si>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</si>
  <si>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</si>
  <si>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</si>
  <si>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</si>
  <si>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</si>
  <si>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</si>
  <si>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</si>
  <si>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</si>
  <si>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</si>
  <si>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</si>
  <si>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</si>
  <si>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</si>
  <si>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</si>
  <si>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</si>
  <si>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</si>
  <si>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</si>
  <si>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</si>
  <si>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</si>
  <si>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</si>
  <si>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</si>
  <si>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</si>
  <si>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</si>
  <si>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</si>
  <si>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</si>
  <si>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</si>
  <si>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</si>
  <si>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</si>
  <si>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</si>
  <si>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</si>
  <si>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</si>
  <si>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</si>
  <si>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</si>
  <si>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</si>
  <si>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</si>
  <si>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</si>
  <si>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</si>
  <si>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</si>
  <si>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</si>
  <si>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</si>
  <si>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</si>
  <si>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</si>
  <si>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</si>
  <si>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</si>
  <si>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</si>
  <si>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</si>
  <si>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</si>
  <si>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</si>
  <si>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</si>
  <si>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</si>
  <si>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</si>
  <si>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</si>
  <si>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</si>
  <si>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</si>
  <si>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</si>
  <si>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</si>
  <si>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</si>
  <si>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</si>
  <si>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</si>
  <si>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</si>
  <si>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</si>
  <si>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</si>
  <si>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</si>
  <si>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</si>
  <si>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</si>
  <si>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</si>
  <si>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</si>
  <si>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</si>
  <si>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</si>
  <si>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</si>
  <si>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</si>
  <si>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</si>
  <si>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</si>
  <si>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</si>
  <si>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</si>
  <si>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</si>
  <si>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</si>
  <si>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</si>
  <si>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</si>
  <si>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</si>
  <si>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</si>
  <si>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</si>
  <si>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</si>
  <si>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</si>
  <si>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</si>
  <si>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</si>
  <si>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</si>
  <si>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</si>
  <si>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</si>
  <si>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</si>
  <si>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</si>
  <si>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</si>
  <si>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</si>
  <si>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</si>
  <si>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</si>
  <si>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</si>
  <si>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</si>
  <si>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</si>
  <si>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</si>
  <si>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</si>
  <si>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</si>
  <si>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</si>
  <si>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</si>
  <si>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</si>
  <si>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</si>
  <si>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</si>
  <si>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</si>
  <si>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</si>
  <si>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</si>
  <si>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</si>
  <si>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</si>
  <si>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</si>
  <si>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</si>
  <si>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</si>
  <si>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</si>
  <si>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</si>
  <si>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</si>
  <si>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</si>
  <si>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</si>
  <si>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</si>
  <si>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</si>
  <si>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</si>
  <si>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</si>
  <si>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</si>
  <si>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</si>
  <si>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</si>
  <si>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</si>
  <si>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</si>
  <si>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</si>
  <si>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</si>
  <si>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</si>
  <si>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</si>
  <si>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</si>
  <si>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</si>
  <si>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</si>
  <si>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</si>
  <si>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</si>
  <si>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</si>
  <si>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</si>
  <si>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</si>
  <si>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</si>
  <si>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</si>
  <si>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</si>
  <si>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</si>
  <si>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</si>
  <si>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</si>
  <si>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</si>
  <si>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</si>
  <si>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</si>
  <si>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</si>
  <si>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</si>
  <si>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</si>
  <si>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</si>
  <si>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</si>
  <si>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</si>
  <si>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</si>
  <si>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</si>
  <si>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</si>
  <si>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</si>
  <si>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</si>
  <si>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</si>
  <si>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</si>
  <si>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</si>
  <si>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</si>
  <si>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</si>
  <si>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</si>
  <si>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</si>
  <si>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</si>
  <si>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</si>
  <si>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</si>
  <si>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</si>
  <si>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</si>
  <si>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</si>
  <si>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</si>
  <si>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</si>
  <si>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</si>
  <si>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</si>
  <si>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</si>
  <si>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</si>
  <si>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</si>
  <si>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</si>
  <si>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</si>
  <si>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</si>
  <si>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</si>
  <si>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</si>
  <si>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</si>
  <si>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</si>
  <si>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</si>
  <si>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</si>
  <si>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</si>
  <si>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</si>
  <si>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</si>
  <si>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</si>
  <si>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</si>
  <si>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</si>
  <si>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</si>
  <si>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</si>
  <si>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</si>
  <si>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</si>
  <si>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</si>
  <si>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</si>
  <si>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</si>
  <si>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</si>
  <si>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</si>
  <si>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</si>
  <si>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</si>
  <si>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</si>
  <si>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</si>
  <si>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</si>
  <si>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</si>
  <si>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</si>
  <si>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</si>
  <si>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</si>
  <si>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</si>
  <si>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</si>
  <si>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</si>
  <si>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</si>
  <si>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</si>
  <si>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</si>
  <si>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</si>
  <si>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</si>
  <si>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</si>
  <si>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</si>
  <si>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</si>
  <si>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</si>
  <si>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</si>
  <si>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</si>
  <si>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</si>
  <si>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</si>
  <si>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</si>
  <si>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</si>
  <si>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</si>
  <si>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</si>
  <si>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</si>
  <si>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</si>
  <si>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</si>
  <si>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</si>
  <si>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</si>
  <si>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</si>
  <si>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</si>
  <si>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</si>
  <si>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</si>
  <si>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</si>
  <si>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</si>
  <si>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</si>
  <si>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</si>
  <si>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</si>
  <si>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</si>
  <si>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</si>
  <si>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</si>
  <si>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</si>
  <si>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</si>
  <si>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</si>
  <si>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</si>
  <si>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</si>
  <si>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</si>
  <si>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</si>
  <si>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</si>
  <si>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</si>
  <si>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</si>
  <si>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</si>
  <si>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</si>
  <si>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</si>
  <si>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</si>
  <si>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</si>
  <si>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</si>
  <si>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</si>
  <si>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</si>
  <si>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</si>
  <si>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</si>
  <si>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</si>
  <si>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</si>
  <si>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</si>
  <si>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</si>
  <si>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</si>
  <si>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</si>
  <si>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</si>
  <si>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</si>
  <si>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</si>
  <si>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</si>
  <si>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</si>
  <si>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</si>
  <si>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</si>
  <si>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</si>
  <si>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</si>
  <si>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</si>
  <si>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</si>
  <si>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</si>
  <si>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</si>
  <si>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</si>
  <si>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</si>
  <si>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</si>
  <si>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</si>
  <si>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</si>
  <si>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</si>
  <si>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</si>
  <si>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</si>
  <si>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</si>
  <si>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</si>
  <si>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</si>
  <si>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</si>
  <si>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</si>
  <si>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</si>
  <si>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</si>
  <si>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</si>
  <si>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</si>
  <si>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</si>
  <si>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</si>
  <si>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</si>
  <si>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</si>
  <si>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</si>
  <si>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</si>
  <si>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</si>
  <si>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</si>
  <si>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</si>
  <si>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</si>
  <si>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</si>
  <si>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</si>
  <si>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</si>
  <si>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</si>
  <si>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</si>
  <si>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</si>
  <si>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</si>
  <si>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</si>
  <si>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</si>
  <si>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</si>
  <si>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</si>
  <si>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</si>
  <si>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</si>
  <si>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</si>
  <si>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</si>
  <si>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</si>
  <si>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</si>
  <si>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</si>
  <si>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</si>
  <si>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</si>
  <si>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</si>
  <si>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</si>
  <si>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</si>
  <si>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</si>
  <si>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</si>
  <si>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</si>
  <si>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</si>
  <si>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</si>
  <si>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</si>
  <si>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</si>
  <si>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</si>
  <si>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</si>
  <si>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</si>
  <si>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</si>
  <si>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</si>
  <si>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</si>
  <si>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</si>
  <si>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</si>
  <si>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</si>
  <si>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</si>
  <si>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</si>
  <si>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</si>
  <si>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</si>
  <si>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</si>
  <si>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</si>
  <si>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</si>
  <si>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</si>
  <si>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</si>
  <si>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</si>
  <si>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</si>
  <si>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</si>
  <si>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</si>
  <si>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</si>
  <si>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</si>
  <si>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</si>
  <si>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</si>
  <si>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</si>
  <si>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</si>
  <si>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</si>
  <si>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</si>
  <si>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</si>
  <si>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</si>
  <si>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</si>
  <si>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</si>
  <si>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</si>
  <si>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</si>
  <si>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</si>
  <si>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</si>
  <si>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</si>
  <si>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</si>
  <si>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</si>
  <si>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</si>
  <si>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</si>
  <si>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</si>
  <si>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</si>
  <si>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</si>
  <si>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</si>
  <si>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</si>
  <si>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</si>
  <si>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</si>
  <si>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</si>
  <si>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</si>
  <si>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</si>
  <si>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</si>
  <si>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</si>
  <si>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</si>
  <si>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</si>
  <si>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</si>
  <si>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</si>
  <si>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</si>
  <si>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</si>
  <si>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</si>
  <si>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</si>
  <si>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</si>
  <si>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</si>
  <si>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</si>
  <si>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</si>
  <si>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</si>
  <si>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</si>
  <si>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</si>
  <si>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</si>
  <si>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</si>
  <si>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</si>
  <si>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</si>
  <si>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</si>
  <si>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</si>
  <si>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</si>
  <si>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</si>
  <si>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</si>
  <si>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</si>
  <si>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</si>
  <si>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</si>
  <si>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</si>
  <si>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</si>
  <si>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</si>
  <si>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</si>
  <si>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</si>
  <si>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</si>
  <si>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</si>
  <si>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</si>
  <si>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</si>
  <si>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</si>
  <si>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</si>
  <si>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</si>
  <si>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</si>
  <si>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</si>
  <si>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</si>
  <si>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</si>
  <si>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</si>
  <si>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</si>
  <si>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</si>
  <si>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</si>
  <si>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</si>
  <si>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</si>
  <si>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</si>
  <si>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</si>
  <si>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</si>
  <si>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</si>
  <si>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</si>
  <si>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</si>
  <si>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</si>
  <si>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</si>
  <si>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</si>
  <si>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</si>
  <si>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</si>
  <si>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</si>
  <si>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</si>
  <si>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</si>
  <si>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</si>
  <si>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</si>
  <si>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</si>
  <si>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</si>
  <si>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</si>
  <si>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</si>
  <si>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</si>
  <si>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</si>
  <si>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</si>
  <si>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</si>
  <si>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</si>
  <si>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</si>
  <si>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</si>
  <si>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</si>
  <si>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</si>
  <si>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</si>
  <si>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</si>
  <si>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</si>
  <si>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</si>
  <si>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</si>
  <si>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</si>
  <si>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</si>
  <si>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</si>
  <si>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</si>
  <si>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</si>
  <si>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</si>
  <si>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</si>
  <si>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</si>
  <si>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</si>
  <si>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</si>
  <si>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</si>
  <si>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</si>
  <si>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</si>
  <si>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</si>
  <si>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</si>
  <si>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</si>
  <si>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</si>
  <si>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</si>
  <si>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</si>
  <si>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</si>
  <si>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</si>
  <si>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</si>
  <si>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</si>
  <si>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</si>
  <si>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</si>
  <si>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</si>
  <si>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</si>
  <si>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</si>
  <si>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</si>
  <si>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</si>
  <si>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</si>
  <si>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</si>
  <si>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</si>
  <si>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</si>
  <si>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</si>
  <si>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</si>
  <si>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</si>
  <si>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</si>
  <si>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</si>
  <si>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</si>
  <si>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</si>
  <si>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</si>
  <si>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</si>
  <si>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</si>
  <si>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</si>
  <si>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</si>
  <si>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</si>
  <si>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</si>
  <si>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</si>
  <si>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</si>
  <si>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</si>
  <si>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</si>
  <si>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</si>
  <si>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</si>
  <si>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</si>
  <si>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</si>
  <si>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</si>
  <si>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</si>
  <si>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</si>
  <si>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</si>
  <si>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</si>
  <si>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</si>
  <si>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</si>
  <si>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</si>
  <si>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</si>
  <si>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</si>
  <si>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</si>
  <si>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</si>
  <si>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</si>
  <si>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</si>
  <si>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</si>
  <si>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</si>
  <si>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</si>
  <si>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</si>
  <si>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</si>
  <si>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</si>
  <si>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</si>
  <si>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</si>
  <si>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</si>
  <si>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</si>
  <si>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</si>
  <si>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</si>
  <si>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</si>
  <si>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</si>
  <si>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</si>
  <si>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</si>
  <si>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</si>
  <si>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</si>
  <si>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</si>
  <si>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</si>
  <si>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</si>
  <si>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</si>
  <si>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</si>
  <si>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</si>
  <si>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</si>
  <si>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</si>
  <si>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</si>
  <si>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</si>
  <si>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</si>
  <si>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</si>
  <si>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</si>
  <si>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</si>
  <si>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</si>
  <si>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</si>
  <si>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</si>
  <si>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</si>
  <si>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</si>
  <si>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</si>
  <si>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</si>
  <si>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</si>
  <si>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</si>
  <si>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</si>
  <si>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</si>
  <si>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</si>
  <si>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</si>
  <si>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</si>
  <si>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</si>
  <si>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</si>
  <si>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</si>
  <si>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</si>
  <si>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</si>
  <si>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</si>
  <si>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</si>
  <si>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</si>
  <si>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</si>
  <si>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</si>
  <si>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</si>
  <si>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</si>
  <si>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</si>
  <si>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</si>
  <si>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</si>
  <si>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</si>
  <si>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</si>
  <si>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</si>
  <si>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</si>
  <si>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</si>
  <si>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</si>
  <si>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</si>
  <si>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</si>
  <si>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</si>
  <si>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</si>
  <si>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</si>
  <si>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</si>
  <si>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</si>
  <si>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</si>
  <si>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</si>
  <si>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</si>
  <si>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</si>
  <si>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</si>
  <si>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</si>
  <si>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</si>
  <si>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</si>
  <si>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</si>
  <si>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</si>
  <si>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</si>
  <si>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</si>
  <si>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</si>
  <si>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</si>
  <si>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</si>
  <si>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</si>
  <si>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</si>
  <si>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</si>
  <si>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</si>
  <si>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</si>
  <si>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</si>
  <si>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</si>
  <si>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</si>
  <si>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</si>
  <si>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</si>
  <si>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</si>
  <si>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</si>
  <si>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</si>
  <si>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</si>
  <si>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</si>
  <si>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</si>
  <si>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</si>
  <si>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</si>
  <si>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</si>
  <si>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</si>
  <si>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</si>
  <si>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</si>
  <si>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</si>
  <si>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</si>
  <si>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</si>
  <si>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</si>
  <si>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</si>
  <si>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</si>
  <si>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</si>
  <si>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</si>
  <si>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</si>
  <si>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</si>
  <si>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</si>
  <si>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</si>
  <si>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</si>
  <si>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</si>
  <si>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</si>
  <si>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</si>
  <si>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</si>
  <si>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</si>
  <si>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</si>
  <si>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</si>
  <si>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</si>
  <si>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</si>
  <si>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</si>
  <si>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</si>
  <si>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</si>
  <si>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</si>
  <si>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</si>
  <si>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</si>
  <si>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</si>
  <si>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</si>
  <si>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</si>
  <si>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</si>
  <si>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</si>
  <si>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</si>
  <si>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</si>
  <si>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</si>
  <si>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</si>
  <si>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</si>
  <si>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</si>
  <si>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</si>
  <si>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</si>
  <si>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</si>
  <si>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</si>
  <si>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</si>
  <si>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</si>
  <si>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</si>
  <si>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</si>
  <si>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</si>
  <si>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</si>
  <si>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</si>
  <si>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</si>
  <si>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</si>
  <si>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</si>
  <si>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</si>
  <si>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</si>
  <si>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</si>
  <si>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</si>
  <si>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</si>
  <si>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</si>
  <si>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</si>
  <si>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</si>
  <si>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</si>
  <si>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</si>
  <si>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</si>
  <si>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</si>
  <si>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</si>
  <si>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</si>
  <si>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</si>
  <si>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</si>
  <si>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</si>
  <si>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</si>
  <si>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</si>
  <si>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</si>
  <si>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</si>
  <si>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</si>
  <si>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</si>
  <si>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</si>
  <si>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</si>
  <si>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</si>
  <si>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</si>
  <si>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</si>
  <si>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</si>
  <si>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</si>
  <si>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</si>
  <si>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</si>
  <si>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</si>
  <si>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</si>
  <si>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</si>
  <si>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</si>
  <si>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</si>
  <si>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</si>
  <si>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</si>
  <si>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</si>
  <si>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</si>
  <si>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</si>
  <si>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</si>
  <si>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</si>
  <si>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</si>
  <si>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</si>
  <si>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</si>
  <si>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</si>
  <si>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</si>
  <si>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</si>
  <si>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</si>
  <si>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</si>
  <si>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</si>
  <si>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</si>
  <si>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</si>
  <si>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</si>
  <si>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</si>
  <si>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</si>
  <si>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</si>
  <si>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</si>
  <si>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</si>
  <si>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</si>
  <si>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</si>
  <si>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</si>
  <si>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</si>
  <si>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</si>
  <si>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</si>
  <si>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</si>
  <si>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</si>
  <si>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</si>
  <si>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</si>
  <si>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</si>
  <si>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</si>
  <si>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</si>
  <si>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</si>
  <si>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</si>
  <si>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</si>
  <si>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</si>
  <si>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</si>
  <si>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</si>
  <si>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</si>
  <si>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</si>
  <si>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</si>
  <si>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</si>
  <si>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</si>
  <si>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</si>
  <si>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</si>
  <si>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</si>
  <si>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</si>
  <si>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</si>
  <si>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</si>
  <si>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</si>
  <si>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</si>
  <si>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</si>
  <si>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</si>
  <si>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</si>
  <si>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</si>
  <si>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</si>
  <si>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</si>
  <si>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</si>
  <si>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</si>
  <si>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</si>
  <si>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</si>
  <si>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</si>
  <si>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</si>
  <si>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</si>
  <si>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</si>
  <si>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</si>
  <si>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</si>
  <si>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</si>
  <si>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</si>
  <si>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</si>
  <si>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</si>
  <si>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</si>
  <si>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</si>
  <si>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</si>
  <si>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</si>
  <si>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</si>
  <si>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</si>
  <si>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</si>
  <si>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</si>
  <si>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</si>
  <si>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</si>
  <si>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</si>
  <si>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</si>
  <si>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</si>
  <si>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</si>
  <si>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</si>
  <si>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</si>
  <si>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</si>
  <si>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</si>
  <si>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</si>
  <si>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</si>
  <si>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</si>
  <si>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</si>
  <si>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</si>
  <si>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</si>
  <si>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</si>
  <si>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</si>
  <si>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</si>
  <si>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</si>
  <si>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</si>
  <si>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</si>
  <si>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</si>
  <si>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</si>
  <si>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</si>
  <si>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</si>
  <si>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</si>
  <si>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</si>
  <si>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</si>
  <si>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</si>
  <si>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</si>
  <si>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</si>
  <si>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</si>
  <si>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</si>
  <si>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</si>
  <si>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</si>
  <si>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</si>
  <si>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</si>
  <si>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</si>
  <si>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</si>
  <si>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</si>
  <si>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</si>
  <si>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</si>
  <si>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</si>
  <si>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</si>
  <si>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</si>
  <si>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</si>
  <si>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</si>
  <si>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</si>
  <si>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</si>
  <si>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</si>
  <si>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</si>
  <si>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</si>
  <si>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</si>
  <si>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</si>
  <si>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</si>
  <si>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</si>
  <si>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</si>
  <si>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</si>
  <si>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</si>
  <si>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</si>
  <si>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</si>
  <si>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</si>
  <si>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</si>
  <si>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</si>
  <si>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</si>
  <si>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</si>
  <si>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</si>
  <si>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</si>
  <si>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</si>
  <si>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</si>
  <si>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</si>
  <si>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</si>
  <si>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</si>
  <si>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</si>
  <si>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</si>
  <si>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</si>
  <si>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</si>
  <si>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</si>
  <si>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</si>
  <si>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</si>
  <si>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</si>
  <si>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</si>
  <si>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</si>
  <si>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</si>
  <si>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</si>
  <si>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</si>
  <si>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</si>
  <si>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</si>
  <si>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</si>
  <si>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</si>
  <si>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</si>
  <si>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</si>
  <si>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</si>
  <si>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</si>
  <si>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</si>
  <si>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</si>
  <si>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</si>
  <si>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</si>
  <si>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</si>
  <si>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</si>
  <si>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</si>
  <si>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</si>
  <si>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</si>
  <si>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</si>
  <si>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</si>
  <si>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</si>
  <si>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</si>
  <si>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</si>
  <si>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</si>
  <si>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</si>
  <si>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</si>
  <si>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</si>
  <si>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</si>
  <si>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</si>
  <si>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</si>
  <si>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</si>
  <si>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</si>
  <si>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</si>
  <si>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</si>
  <si>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</si>
  <si>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</si>
  <si>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</si>
  <si>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</si>
  <si>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</si>
  <si>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</si>
  <si>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</si>
  <si>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</si>
  <si>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</si>
  <si>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</si>
  <si>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</si>
  <si>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</si>
  <si>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</si>
  <si>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</si>
  <si>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</si>
  <si>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</si>
  <si>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</si>
  <si>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</si>
  <si>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</si>
  <si>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</si>
  <si>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</si>
  <si>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</si>
  <si>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</si>
  <si>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</si>
  <si>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</si>
  <si>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</si>
  <si>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</si>
  <si>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</si>
  <si>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</si>
  <si>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</si>
  <si>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</si>
  <si>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</si>
  <si>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</si>
  <si>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</si>
  <si>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</si>
  <si>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</si>
  <si>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</si>
  <si>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</si>
  <si>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</si>
  <si>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</si>
  <si>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</si>
  <si>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</si>
  <si>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</si>
  <si>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</si>
  <si>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</si>
  <si>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</si>
  <si>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</si>
  <si>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</si>
  <si>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</si>
  <si>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</si>
  <si>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</si>
  <si>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</si>
  <si>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</si>
  <si>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</si>
  <si>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</si>
  <si>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</si>
  <si>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</si>
  <si>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</si>
  <si>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</si>
  <si>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</si>
  <si>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</si>
  <si>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</si>
  <si>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</si>
  <si>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</si>
  <si>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</si>
  <si>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</si>
  <si>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</si>
  <si>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</si>
  <si>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</si>
  <si>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</si>
  <si>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</si>
  <si>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</si>
  <si>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</si>
  <si>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</si>
  <si>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</si>
  <si>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</si>
  <si>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</si>
  <si>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</si>
  <si>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</si>
  <si>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</si>
  <si>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</si>
  <si>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</si>
  <si>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</si>
  <si>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</si>
  <si>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</si>
  <si>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</si>
  <si>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</si>
  <si>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</si>
  <si>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</si>
  <si>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</si>
  <si>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</si>
  <si>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</si>
  <si>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</si>
  <si>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</si>
  <si>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</si>
  <si>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</si>
  <si>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</si>
  <si>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</si>
  <si>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</si>
  <si>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</si>
  <si>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</si>
  <si>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</si>
  <si>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</si>
  <si>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</si>
  <si>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</si>
  <si>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</si>
  <si>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</si>
  <si>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</si>
  <si>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</si>
  <si>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</si>
  <si>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</si>
  <si>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</si>
  <si>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</si>
  <si>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</si>
  <si>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</si>
  <si>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</si>
  <si>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</si>
  <si>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</si>
  <si>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</si>
  <si>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</si>
  <si>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</si>
  <si>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</si>
  <si>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</si>
  <si>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</si>
  <si>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</si>
  <si>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</si>
  <si>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</si>
  <si>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</si>
  <si>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</si>
  <si>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</si>
  <si>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</si>
  <si>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</si>
  <si>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</si>
  <si>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</si>
  <si>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</si>
  <si>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</si>
  <si>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</si>
  <si>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</si>
  <si>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</si>
  <si>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</si>
  <si>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</si>
  <si>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</si>
  <si>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</si>
  <si>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</si>
  <si>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</si>
  <si>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</si>
  <si>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</si>
  <si>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</si>
  <si>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</si>
  <si>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</si>
  <si>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</si>
  <si>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</si>
  <si>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</si>
  <si>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</si>
  <si>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</si>
  <si>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</si>
  <si>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</si>
  <si>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</si>
  <si>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</si>
  <si>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</si>
  <si>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</si>
  <si>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</si>
  <si>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</si>
  <si>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</si>
  <si>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</si>
  <si>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</si>
  <si>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</si>
  <si>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</si>
  <si>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</si>
  <si>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</si>
  <si>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</si>
  <si>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</si>
  <si>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</si>
  <si>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</si>
  <si>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</si>
  <si>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</si>
  <si>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</si>
  <si>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</si>
  <si>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</si>
  <si>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</si>
  <si>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</si>
  <si>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</si>
  <si>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</si>
  <si>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</si>
  <si>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</si>
  <si>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</si>
  <si>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</si>
  <si>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</si>
  <si>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</si>
  <si>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</si>
  <si>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</si>
  <si>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</si>
  <si>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</si>
  <si>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</si>
  <si>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</si>
  <si>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</si>
  <si>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</si>
  <si>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</si>
  <si>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</si>
  <si>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</si>
  <si>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</si>
  <si>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</si>
  <si>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</si>
  <si>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</si>
  <si>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</si>
  <si>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</si>
  <si>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</si>
  <si>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</si>
  <si>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</si>
  <si>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</si>
  <si>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</si>
  <si>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</si>
  <si>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</si>
  <si>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</si>
  <si>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</si>
  <si>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</si>
  <si>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</si>
  <si>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</si>
  <si>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</si>
  <si>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</si>
  <si>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</si>
  <si>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</si>
  <si>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</si>
  <si>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</si>
  <si>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</si>
  <si>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</si>
  <si>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</si>
  <si>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</si>
  <si>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</si>
  <si>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</si>
  <si>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</si>
  <si>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</si>
  <si>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</si>
  <si>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</si>
  <si>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</si>
  <si>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</si>
  <si>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</si>
  <si>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</si>
  <si>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</si>
  <si>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</si>
  <si>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</si>
  <si>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</si>
  <si>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</si>
  <si>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</si>
  <si>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</si>
  <si>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</si>
  <si>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</si>
  <si>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</si>
  <si>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</si>
  <si>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</si>
  <si>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</si>
  <si>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</si>
  <si>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</si>
  <si>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</si>
  <si>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</si>
  <si>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</si>
  <si>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</si>
  <si>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</si>
  <si>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</si>
  <si>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</si>
  <si>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</si>
  <si>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</si>
  <si>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</si>
  <si>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</si>
  <si>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</si>
  <si>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</si>
  <si>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</si>
  <si>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</si>
  <si>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</si>
  <si>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</si>
  <si>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</si>
  <si>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</si>
  <si>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</si>
  <si>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</si>
  <si>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</si>
  <si>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</si>
  <si>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</si>
  <si>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</si>
  <si>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</si>
  <si>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</si>
  <si>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</si>
  <si>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</si>
  <si>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</si>
  <si>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</si>
  <si>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</si>
  <si>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</si>
  <si>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</si>
  <si>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</si>
  <si>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</si>
  <si>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</si>
  <si>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</si>
  <si>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</si>
  <si>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</si>
  <si>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</si>
  <si>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</si>
  <si>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</si>
  <si>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</si>
  <si>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</si>
  <si>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</si>
  <si>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</si>
  <si>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</si>
  <si>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</si>
  <si>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</si>
  <si>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</si>
  <si>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</si>
  <si>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</si>
  <si>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</si>
  <si>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</si>
  <si>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</si>
  <si>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</si>
  <si>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</si>
  <si>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</si>
  <si>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</si>
  <si>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</si>
  <si>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</si>
  <si>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</si>
  <si>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</si>
  <si>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</si>
  <si>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</si>
  <si>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</si>
  <si>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</si>
  <si>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</si>
  <si>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</si>
  <si>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</si>
  <si>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</si>
  <si>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</si>
  <si>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</si>
  <si>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</si>
  <si>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</si>
  <si>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</si>
  <si>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</si>
  <si>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</si>
  <si>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</si>
  <si>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</si>
  <si>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</si>
  <si>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</si>
  <si>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</si>
  <si>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</si>
  <si>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</si>
  <si>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</si>
  <si>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</si>
  <si>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</si>
  <si>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</si>
  <si>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</si>
  <si>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</si>
  <si>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</si>
  <si>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</si>
  <si>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</si>
  <si>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</si>
  <si>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</si>
  <si>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</si>
  <si>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</si>
  <si>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</si>
  <si>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</si>
  <si>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</si>
  <si>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</si>
  <si>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</si>
  <si>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</si>
  <si>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</si>
  <si>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</si>
  <si>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</si>
  <si>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</si>
  <si>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</si>
  <si>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</si>
  <si>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</si>
  <si>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</si>
  <si>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</si>
  <si>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</si>
  <si>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</si>
  <si>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</si>
  <si>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</si>
  <si>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</si>
  <si>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</si>
  <si>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</si>
  <si>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</si>
  <si>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</si>
  <si>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</si>
  <si>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</si>
  <si>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</si>
  <si>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</si>
  <si>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</si>
  <si>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</si>
  <si>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</si>
  <si>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</si>
  <si>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</si>
  <si>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</si>
  <si>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</si>
  <si>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</si>
  <si>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</si>
  <si>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</si>
  <si>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</si>
  <si>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</si>
  <si>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</si>
  <si>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</si>
  <si>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</si>
  <si>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</si>
  <si>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</si>
  <si>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</si>
  <si>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</si>
  <si>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</si>
  <si>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</si>
  <si>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</si>
  <si>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</si>
  <si>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</si>
  <si>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</si>
  <si>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</si>
  <si>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</si>
  <si>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</si>
  <si>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</si>
  <si>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</si>
  <si>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</si>
  <si>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</si>
  <si>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</si>
  <si>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</si>
  <si>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</si>
  <si>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</si>
  <si>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</si>
  <si>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</si>
  <si>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</si>
  <si>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</si>
  <si>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</si>
  <si>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</si>
  <si>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</si>
  <si>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</si>
  <si>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</si>
  <si>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</si>
  <si>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</si>
  <si>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</si>
  <si>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</si>
  <si>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</si>
  <si>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</si>
  <si>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</si>
  <si>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</si>
  <si>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</si>
  <si>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</si>
  <si>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</si>
  <si>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</si>
  <si>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</si>
  <si>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</si>
  <si>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</si>
  <si>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</si>
  <si>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</si>
  <si>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</si>
  <si>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</si>
  <si>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</si>
  <si>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</si>
  <si>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</si>
  <si>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</si>
  <si>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</si>
  <si>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</si>
  <si>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</si>
  <si>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</si>
  <si>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</si>
  <si>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</si>
  <si>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</si>
  <si>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</si>
  <si>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</si>
  <si>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</si>
  <si>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</si>
  <si>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</si>
  <si>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</si>
  <si>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</si>
  <si>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</si>
  <si>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</si>
  <si>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</si>
  <si>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</si>
  <si>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</si>
  <si>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</si>
  <si>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</si>
  <si>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</si>
  <si>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</si>
  <si>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</si>
  <si>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</si>
  <si>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</si>
  <si>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</si>
  <si>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</si>
  <si>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</si>
  <si>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</si>
  <si>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</si>
  <si>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</si>
  <si>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</si>
  <si>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</si>
  <si>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</si>
  <si>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</si>
  <si>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</si>
  <si>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</si>
  <si>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</si>
  <si>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</si>
  <si>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</si>
  <si>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</si>
  <si>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</si>
  <si>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</si>
  <si>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</si>
  <si>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</si>
  <si>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</si>
  <si>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</si>
  <si>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</si>
  <si>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</si>
  <si>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</si>
  <si>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</si>
  <si>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</si>
  <si>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</si>
  <si>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</si>
  <si>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</si>
  <si>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</si>
  <si>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</si>
  <si>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</si>
  <si>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</si>
  <si>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</si>
  <si>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</si>
  <si>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</si>
  <si>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</si>
  <si>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</si>
  <si>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</si>
  <si>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</si>
  <si>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</si>
  <si>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</si>
  <si>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</si>
  <si>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</si>
  <si>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</si>
  <si>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</si>
  <si>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</si>
  <si>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</si>
  <si>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</si>
  <si>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</si>
  <si>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</si>
  <si>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</si>
  <si>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</si>
  <si>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</si>
  <si>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</si>
  <si>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</si>
  <si>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</si>
  <si>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</si>
  <si>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</si>
  <si>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</si>
  <si>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</si>
  <si>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</si>
  <si>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</si>
  <si>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</si>
  <si>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</si>
  <si>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</si>
  <si>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</si>
  <si>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</si>
  <si>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</si>
  <si>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</si>
  <si>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</si>
  <si>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</si>
  <si>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</si>
  <si>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</si>
  <si>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</si>
  <si>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</si>
  <si>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</si>
  <si>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</si>
  <si>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</si>
  <si>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</si>
  <si>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</si>
  <si>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</si>
  <si>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</si>
  <si>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</si>
  <si>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</si>
  <si>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</si>
  <si>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</si>
  <si>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</si>
  <si>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</si>
  <si>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</si>
  <si>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</si>
  <si>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</si>
  <si>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</si>
  <si>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</si>
  <si>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</si>
  <si>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</si>
  <si>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</si>
  <si>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</si>
  <si>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</si>
  <si>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</si>
  <si>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</si>
  <si>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</si>
  <si>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</si>
  <si>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</si>
  <si>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</si>
  <si>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</si>
  <si>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</si>
  <si>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</si>
  <si>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</si>
  <si>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</si>
  <si>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</si>
  <si>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</si>
  <si>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</si>
  <si>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</si>
  <si>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</si>
  <si>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</si>
  <si>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</si>
  <si>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</si>
  <si>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</si>
  <si>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</si>
  <si>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</si>
  <si>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</si>
  <si>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</si>
  <si>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</si>
  <si>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</si>
  <si>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</si>
  <si>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</si>
  <si>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</si>
  <si>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</si>
  <si>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</si>
  <si>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</si>
  <si>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</si>
  <si>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</si>
  <si>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</si>
  <si>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</si>
  <si>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</si>
  <si>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</si>
  <si>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</si>
  <si>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</si>
  <si>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</si>
  <si>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</si>
  <si>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</si>
  <si>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</si>
  <si>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</si>
  <si>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</si>
  <si>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</si>
  <si>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</si>
  <si>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</si>
  <si>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</si>
  <si>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</si>
  <si>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</si>
  <si>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</si>
  <si>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</si>
  <si>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</si>
  <si>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</si>
  <si>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</si>
  <si>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</si>
  <si>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</si>
  <si>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</si>
  <si>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</si>
  <si>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</si>
  <si>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</si>
  <si>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</si>
  <si>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</si>
  <si>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</si>
  <si>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</si>
  <si>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</si>
  <si>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</si>
  <si>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</si>
  <si>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</si>
  <si>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</si>
  <si>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</si>
  <si>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</si>
  <si>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</si>
  <si>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</si>
  <si>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</si>
  <si>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</si>
  <si>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</si>
  <si>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</si>
  <si>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</si>
  <si>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</si>
  <si>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</si>
  <si>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</si>
  <si>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</si>
  <si>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</si>
  <si>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</si>
  <si>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</si>
  <si>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</si>
  <si>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</si>
  <si>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</si>
  <si>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</si>
  <si>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</si>
  <si>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</si>
  <si>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</si>
  <si>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</si>
  <si>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</si>
  <si>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</si>
  <si>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</si>
  <si>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</si>
  <si>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</si>
  <si>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</si>
  <si>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</si>
  <si>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</si>
  <si>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</si>
  <si>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</si>
  <si>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</si>
  <si>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</si>
  <si>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</si>
  <si>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</si>
  <si>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</si>
  <si>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</si>
  <si>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</si>
  <si>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</si>
  <si>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</si>
  <si>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</si>
  <si>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</si>
  <si>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</si>
  <si>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</si>
  <si>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</si>
  <si>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</si>
  <si>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</si>
  <si>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</si>
  <si>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</si>
  <si>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</si>
  <si>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</si>
  <si>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</si>
  <si>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</si>
  <si>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</si>
  <si>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</si>
  <si>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</si>
  <si>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</si>
  <si>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</si>
  <si>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</si>
  <si>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</si>
  <si>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</si>
  <si>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</si>
  <si>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</si>
  <si>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</si>
  <si>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</si>
  <si>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</si>
  <si>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</si>
  <si>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</si>
  <si>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</si>
  <si>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</si>
  <si>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</si>
  <si>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</si>
  <si>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</si>
  <si>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</si>
  <si>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</si>
  <si>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</si>
  <si>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</si>
  <si>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</si>
  <si>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</si>
  <si>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</si>
  <si>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</si>
  <si>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</si>
  <si>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</si>
  <si>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</si>
  <si>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</si>
  <si>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</si>
  <si>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</si>
  <si>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</si>
  <si>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</si>
  <si>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</si>
  <si>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</si>
  <si>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</si>
  <si>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</si>
  <si>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</si>
  <si>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</si>
  <si>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</si>
  <si>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</si>
  <si>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</si>
  <si>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</si>
  <si>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</si>
  <si>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</si>
  <si>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</si>
  <si>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</si>
  <si>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</si>
  <si>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</si>
  <si>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</si>
  <si>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</si>
  <si>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</si>
  <si>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</si>
  <si>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</si>
  <si>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</si>
  <si>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</si>
  <si>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</si>
  <si>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</si>
  <si>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</si>
  <si>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</si>
  <si>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</si>
  <si>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</si>
  <si>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</si>
  <si>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</si>
  <si>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</si>
  <si>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</si>
  <si>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</si>
  <si>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</si>
  <si>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</si>
  <si>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</si>
  <si>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</si>
  <si>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</si>
  <si>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</si>
  <si>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</si>
  <si>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</si>
  <si>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</si>
  <si>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</si>
  <si>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</si>
  <si>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</si>
  <si>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</si>
  <si>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</si>
  <si>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</si>
  <si>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</si>
  <si>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</si>
  <si>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</si>
  <si>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</si>
  <si>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</si>
  <si>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</si>
  <si>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</si>
  <si>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</si>
  <si>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</si>
  <si>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</si>
  <si>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</si>
  <si>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</si>
  <si>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</si>
  <si>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</si>
  <si>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</si>
  <si>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</si>
  <si>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</si>
  <si>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</si>
  <si>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</si>
  <si>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</si>
  <si>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</si>
  <si>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</si>
  <si>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</si>
  <si>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</si>
  <si>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</si>
  <si>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</si>
  <si>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</si>
  <si>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</si>
  <si>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</si>
  <si>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</si>
  <si>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</si>
  <si>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</si>
  <si>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</si>
  <si>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</si>
  <si>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</si>
  <si>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</si>
  <si>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</si>
  <si>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</si>
  <si>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</si>
  <si>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</si>
  <si>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</si>
  <si>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</si>
  <si>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</si>
  <si>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</si>
  <si>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</si>
  <si>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</si>
  <si>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</si>
  <si>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</si>
  <si>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</si>
  <si>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</si>
  <si>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</si>
  <si>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</si>
  <si>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</si>
  <si>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</si>
  <si>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</si>
  <si>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</si>
  <si>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</si>
  <si>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</si>
  <si>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</si>
  <si>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</si>
  <si>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</si>
  <si>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</si>
  <si>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</si>
  <si>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</si>
  <si>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</si>
  <si>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</si>
  <si>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</si>
  <si>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</si>
  <si>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</si>
  <si>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</si>
  <si>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</si>
  <si>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</si>
  <si>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</si>
  <si>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</si>
  <si>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</si>
  <si>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</si>
  <si>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</si>
  <si>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</si>
  <si>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</si>
  <si>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</si>
  <si>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</si>
  <si>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</si>
  <si>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</si>
  <si>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</si>
  <si>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</si>
  <si>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</si>
  <si>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</si>
  <si>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</si>
  <si>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</si>
  <si>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</si>
  <si>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</si>
  <si>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</si>
  <si>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</si>
  <si>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</si>
  <si>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</si>
  <si>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</si>
  <si>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</si>
  <si>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</si>
  <si>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</si>
  <si>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</si>
  <si>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</si>
  <si>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</si>
  <si>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</si>
  <si>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</si>
  <si>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</si>
  <si>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</si>
  <si>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</si>
  <si>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</si>
  <si>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</si>
  <si>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</si>
  <si>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</si>
  <si>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</si>
  <si>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</si>
  <si>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</si>
  <si>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</si>
  <si>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</si>
  <si>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</si>
  <si>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</si>
  <si>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</si>
  <si>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</si>
  <si>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</si>
  <si>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</si>
  <si>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</si>
  <si>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</si>
  <si>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</si>
  <si>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</si>
  <si>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</si>
  <si>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</si>
  <si>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</si>
  <si>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</si>
  <si>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</si>
  <si>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</si>
  <si>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</si>
  <si>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</si>
  <si>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</si>
  <si>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</si>
  <si>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</si>
  <si>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</si>
  <si>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</si>
  <si>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</si>
  <si>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</si>
  <si>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</si>
  <si>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</si>
  <si>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</si>
  <si>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</si>
  <si>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</si>
  <si>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</si>
  <si>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</si>
  <si>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</si>
  <si>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</si>
  <si>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</si>
  <si>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</si>
  <si>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</si>
  <si>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</si>
  <si>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</si>
  <si>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</si>
  <si>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</si>
  <si>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</si>
  <si>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</si>
  <si>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</si>
  <si>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</si>
  <si>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</si>
  <si>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</si>
  <si>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</si>
  <si>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</si>
  <si>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</si>
  <si>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</si>
  <si>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</si>
  <si>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</si>
  <si>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</si>
  <si>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</si>
  <si>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</si>
  <si>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</si>
  <si>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</si>
  <si>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</si>
  <si>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</si>
  <si>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</si>
  <si>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</si>
  <si>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</si>
  <si>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</si>
  <si>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</si>
  <si>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</si>
  <si>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</si>
  <si>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</si>
  <si>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</si>
  <si>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</si>
  <si>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</si>
  <si>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</si>
  <si>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</si>
  <si>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</si>
  <si>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</si>
  <si>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</si>
  <si>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</si>
  <si>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</si>
  <si>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</si>
  <si>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</si>
  <si>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</si>
  <si>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</si>
  <si>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</si>
  <si>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</si>
  <si>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</si>
  <si>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</si>
  <si>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</si>
  <si>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</si>
  <si>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</si>
  <si>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</si>
  <si>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</si>
  <si>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</si>
  <si>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</si>
  <si>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</si>
  <si>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</si>
  <si>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</si>
  <si>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</si>
  <si>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</si>
  <si>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</si>
  <si>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</si>
  <si>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</si>
  <si>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</si>
  <si>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</si>
  <si>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</si>
  <si>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</si>
  <si>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</si>
  <si>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</si>
  <si>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</si>
  <si>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</si>
  <si>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</si>
  <si>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</si>
  <si>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</si>
  <si>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</si>
  <si>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</si>
  <si>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</si>
  <si>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</si>
  <si>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</si>
  <si>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</si>
  <si>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</si>
  <si>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</si>
  <si>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</si>
  <si>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</si>
  <si>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</si>
  <si>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</si>
  <si>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</si>
  <si>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</si>
  <si>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</si>
  <si>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</si>
  <si>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</si>
  <si>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</si>
  <si>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</si>
  <si>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</si>
  <si>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</si>
  <si>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</si>
  <si>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</si>
  <si>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</si>
  <si>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</si>
  <si>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</si>
  <si>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</si>
  <si>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</si>
  <si>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</si>
  <si>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</si>
  <si>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</si>
  <si>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</si>
  <si>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</si>
  <si>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</si>
  <si>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</si>
  <si>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</si>
  <si>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</si>
  <si>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</si>
  <si>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</si>
  <si>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</si>
  <si>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</si>
  <si>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</si>
  <si>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</si>
  <si>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</si>
  <si>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</si>
  <si>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</si>
  <si>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</si>
  <si>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</si>
  <si>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</si>
  <si>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</si>
  <si>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</si>
  <si>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</si>
  <si>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</si>
  <si>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</si>
  <si>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</si>
  <si>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</si>
  <si>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</si>
  <si>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</si>
  <si>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</si>
  <si>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</si>
  <si>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</si>
  <si>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</si>
  <si>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</si>
  <si>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</si>
  <si>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</si>
  <si>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</si>
  <si>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</si>
  <si>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</si>
  <si>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</si>
  <si>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</si>
  <si>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</si>
  <si>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</si>
  <si>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</si>
  <si>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</si>
  <si>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</si>
  <si>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</si>
  <si>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</si>
  <si>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</si>
  <si>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</si>
  <si>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</si>
  <si>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</si>
  <si>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</si>
  <si>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</si>
  <si>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</si>
  <si>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</si>
  <si>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</si>
  <si>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</si>
  <si>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</si>
  <si>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</si>
  <si>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</si>
  <si>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</si>
  <si>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</si>
  <si>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</si>
  <si>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</si>
  <si>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</si>
  <si>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</si>
  <si>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</si>
  <si>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</si>
  <si>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</si>
  <si>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</si>
  <si>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</si>
  <si>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</si>
  <si>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</si>
  <si>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</si>
  <si>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</si>
  <si>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</si>
  <si>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</si>
  <si>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</si>
  <si>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</si>
  <si>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</si>
  <si>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</si>
  <si>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</si>
  <si>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</si>
  <si>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</si>
  <si>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</si>
  <si>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</si>
  <si>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</si>
  <si>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</si>
  <si>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</si>
  <si>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</si>
  <si>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</si>
  <si>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</si>
  <si>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</si>
  <si>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</si>
  <si>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</si>
  <si>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</si>
  <si>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</si>
  <si>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</si>
  <si>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</si>
  <si>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</si>
  <si>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</si>
  <si>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</si>
  <si>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</si>
  <si>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</si>
  <si>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</si>
  <si>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</si>
  <si>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</si>
  <si>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</si>
  <si>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</si>
  <si>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</si>
  <si>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</si>
  <si>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</si>
  <si>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</si>
  <si>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</si>
  <si>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</si>
  <si>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</si>
  <si>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</si>
  <si>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</si>
  <si>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</si>
  <si>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</si>
  <si>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</si>
  <si>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</si>
  <si>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</si>
  <si>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</si>
  <si>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</si>
  <si>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</si>
  <si>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</si>
  <si>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</si>
  <si>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</si>
  <si>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</si>
  <si>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</si>
  <si>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</si>
  <si>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</si>
  <si>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</si>
  <si>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</si>
  <si>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</si>
  <si>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</si>
  <si>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</si>
  <si>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</si>
  <si>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</si>
  <si>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</si>
  <si>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</si>
  <si>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</si>
  <si>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</si>
  <si>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</si>
  <si>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</si>
  <si>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</si>
  <si>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</si>
  <si>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</si>
  <si>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</si>
  <si>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</si>
  <si>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</si>
  <si>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</si>
  <si>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</si>
  <si>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</si>
  <si>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</si>
  <si>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</si>
  <si>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</si>
  <si>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</si>
  <si>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</si>
  <si>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</si>
  <si>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</si>
  <si>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</si>
  <si>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</si>
  <si>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</si>
  <si>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</si>
  <si>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</si>
  <si>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</si>
  <si>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</si>
  <si>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</si>
  <si>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</si>
  <si>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</si>
  <si>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</si>
  <si>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</si>
  <si>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</si>
  <si>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</si>
  <si>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</si>
  <si>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</si>
  <si>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</si>
  <si>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</si>
  <si>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</si>
  <si>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</si>
  <si>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</si>
  <si>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</si>
  <si>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</si>
  <si>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</si>
  <si>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</si>
  <si>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</si>
  <si>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</si>
  <si>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</si>
  <si>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</si>
  <si>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</si>
  <si>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</si>
  <si>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</si>
  <si>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</si>
  <si>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</si>
  <si>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</si>
  <si>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</si>
  <si>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</si>
  <si>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</si>
  <si>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</si>
  <si>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</si>
  <si>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</si>
  <si>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</si>
  <si>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</si>
  <si>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</si>
  <si>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</si>
  <si>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</si>
  <si>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</si>
  <si>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</si>
  <si>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</si>
  <si>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</si>
  <si>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</si>
  <si>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</si>
  <si>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</si>
  <si>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</si>
  <si>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</si>
  <si>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</si>
  <si>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</si>
  <si>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</si>
  <si>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</si>
  <si>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</si>
  <si>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</si>
  <si>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</si>
  <si>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</si>
  <si>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</si>
  <si>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</si>
  <si>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</si>
  <si>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</si>
  <si>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</si>
  <si>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</si>
  <si>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</si>
  <si>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</si>
  <si>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</si>
  <si>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</si>
  <si>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</si>
  <si>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</si>
  <si>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</si>
  <si>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</si>
  <si>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</si>
  <si>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</si>
  <si>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</si>
  <si>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</si>
  <si>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</si>
  <si>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</si>
  <si>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</si>
  <si>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</si>
  <si>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</si>
  <si>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</si>
  <si>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</si>
  <si>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</si>
  <si>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</si>
  <si>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</si>
  <si>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</si>
  <si>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</si>
  <si>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</si>
  <si>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</si>
  <si>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</si>
  <si>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</si>
  <si>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</si>
  <si>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</si>
  <si>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</si>
  <si>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</si>
  <si>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</si>
  <si>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</si>
  <si>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</si>
  <si>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</si>
  <si>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</si>
  <si>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</si>
  <si>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</si>
  <si>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</si>
  <si>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</si>
  <si>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</si>
  <si>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</si>
  <si>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</si>
  <si>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</si>
  <si>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</si>
  <si>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</si>
  <si>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</si>
  <si>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</si>
  <si>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</si>
  <si>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</si>
  <si>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</si>
  <si>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</si>
  <si>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</si>
  <si>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</si>
  <si>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</si>
  <si>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</si>
  <si>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</si>
  <si>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</si>
  <si>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</si>
  <si>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</si>
  <si>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</si>
  <si>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</si>
  <si>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</si>
  <si>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</si>
  <si>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</si>
  <si>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</si>
  <si>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</si>
  <si>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</si>
  <si>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</si>
  <si>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</si>
  <si>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</si>
  <si>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</si>
  <si>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</si>
  <si>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</si>
  <si>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</si>
  <si>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</si>
  <si>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</si>
  <si>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</si>
  <si>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</si>
  <si>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</si>
  <si>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</si>
  <si>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</si>
  <si>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</si>
  <si>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</si>
  <si>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</si>
  <si>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</si>
  <si>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</si>
  <si>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</si>
  <si>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</si>
  <si>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</si>
  <si>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</si>
  <si>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</si>
  <si>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</si>
  <si>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</si>
  <si>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</si>
  <si>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</si>
  <si>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</si>
  <si>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</si>
  <si>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</si>
  <si>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</si>
  <si>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</si>
  <si>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</si>
  <si>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</si>
  <si>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</si>
  <si>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</si>
  <si>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</si>
  <si>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</si>
  <si>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</si>
  <si>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</si>
  <si>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</si>
  <si>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</si>
  <si>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</si>
  <si>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</si>
  <si>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</si>
  <si>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</si>
  <si>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</si>
  <si>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</si>
  <si>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</si>
  <si>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</si>
  <si>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</si>
  <si>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</si>
  <si>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</si>
  <si>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</si>
  <si>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</si>
  <si>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</si>
  <si>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</si>
  <si>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</si>
  <si>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</si>
  <si>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</si>
  <si>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</si>
  <si>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</si>
  <si>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</si>
  <si>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</si>
  <si>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</si>
  <si>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</si>
  <si>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</si>
  <si>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</si>
  <si>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</si>
  <si>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</si>
  <si>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</si>
  <si>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</si>
  <si>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</si>
  <si>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</si>
  <si>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</si>
  <si>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</si>
  <si>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</si>
  <si>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</si>
  <si>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</si>
  <si>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</si>
  <si>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</si>
  <si>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</si>
  <si>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</si>
  <si>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</si>
  <si>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</si>
  <si>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</si>
  <si>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</si>
  <si>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</si>
  <si>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</si>
  <si>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</si>
  <si>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</si>
  <si>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</si>
  <si>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</si>
  <si>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</si>
  <si>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</si>
  <si>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</si>
  <si>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</si>
  <si>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</si>
  <si>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</si>
  <si>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</si>
  <si>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</si>
  <si>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</si>
  <si>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</si>
  <si>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</si>
  <si>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</si>
  <si>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</si>
  <si>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</si>
  <si>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</si>
  <si>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</si>
  <si>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</si>
  <si>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</si>
  <si>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</si>
  <si>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</si>
  <si>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</si>
  <si>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</si>
  <si>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</si>
  <si>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</si>
  <si>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</si>
  <si>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</si>
  <si>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</si>
  <si>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</si>
  <si>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</si>
  <si>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</si>
  <si>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</si>
  <si>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</si>
  <si>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</si>
  <si>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</si>
  <si>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</si>
  <si>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</si>
  <si>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</si>
  <si>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</si>
  <si>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</si>
  <si>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</si>
  <si>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</si>
  <si>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</si>
  <si>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</si>
  <si>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</si>
  <si>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</si>
  <si>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</si>
  <si>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</si>
  <si>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</si>
  <si>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</si>
  <si>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</si>
  <si>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</si>
  <si>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</si>
  <si>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</si>
  <si>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</si>
  <si>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</si>
  <si>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</si>
  <si>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</si>
  <si>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</si>
  <si>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</si>
  <si>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</si>
  <si>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</si>
  <si>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</si>
  <si>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</si>
  <si>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</si>
  <si>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</si>
  <si>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</si>
  <si>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</si>
  <si>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</si>
  <si>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</si>
  <si>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</si>
  <si>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</si>
  <si>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</si>
  <si>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</si>
  <si>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</si>
  <si>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</si>
  <si>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</si>
  <si>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</si>
  <si>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</si>
  <si>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</si>
  <si>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</si>
  <si>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</si>
  <si>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</si>
  <si>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</si>
  <si>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</si>
  <si>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</si>
  <si>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</si>
  <si>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</si>
  <si>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</si>
  <si>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</si>
  <si>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</si>
  <si>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</si>
  <si>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</si>
  <si>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</si>
  <si>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</si>
  <si>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</si>
  <si>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</si>
  <si>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</si>
  <si>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</si>
  <si>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</si>
  <si>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</si>
  <si>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</si>
  <si>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</si>
  <si>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</si>
  <si>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</si>
  <si>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</si>
  <si>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</si>
  <si>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</si>
  <si>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</si>
  <si>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</si>
  <si>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</si>
  <si>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</si>
  <si>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</si>
  <si>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</si>
  <si>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</si>
  <si>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</si>
  <si>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</si>
  <si>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</si>
  <si>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</si>
  <si>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</si>
  <si>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</si>
  <si>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</si>
  <si>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</si>
  <si>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</si>
  <si>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</si>
  <si>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</si>
  <si>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</si>
  <si>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</si>
  <si>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</si>
  <si>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</si>
  <si>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</si>
  <si>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</si>
  <si>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</si>
  <si>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</si>
  <si>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</si>
  <si>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</si>
  <si>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</si>
  <si>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</si>
  <si>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</si>
  <si>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</si>
  <si>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</si>
  <si>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</si>
  <si>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</si>
  <si>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</si>
  <si>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</si>
  <si>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</si>
  <si>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</si>
  <si>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</si>
  <si>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</si>
  <si>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</si>
  <si>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</si>
  <si>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</si>
  <si>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</si>
  <si>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</si>
  <si>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</si>
  <si>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</si>
  <si>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</si>
  <si>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</si>
  <si>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</si>
  <si>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</si>
  <si>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</si>
  <si>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</si>
  <si>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</si>
  <si>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</si>
  <si>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</si>
  <si>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</si>
  <si>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</si>
  <si>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</si>
  <si>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</si>
  <si>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</si>
  <si>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</si>
  <si>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</si>
  <si>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</si>
  <si>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</si>
  <si>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</si>
  <si>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</si>
  <si>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</si>
  <si>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</si>
  <si>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</si>
  <si>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</si>
  <si>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</si>
  <si>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</si>
  <si>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</si>
  <si>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</si>
  <si>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</si>
  <si>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</si>
  <si>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</si>
  <si>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</si>
  <si>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</si>
  <si>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</si>
  <si>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</si>
  <si>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</si>
  <si>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</si>
  <si>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</si>
  <si>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</si>
  <si>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</si>
  <si>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</si>
  <si>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</si>
  <si>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</si>
  <si>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</si>
  <si>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</si>
  <si>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</si>
  <si>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</si>
  <si>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</si>
  <si>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</si>
  <si>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</si>
  <si>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</si>
  <si>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</si>
  <si>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</si>
  <si>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</si>
  <si>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</si>
  <si>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</si>
  <si>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</si>
  <si>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</si>
  <si>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</si>
  <si>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</si>
  <si>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</si>
  <si>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</si>
  <si>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</si>
  <si>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</si>
  <si>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</si>
  <si>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</si>
  <si>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</si>
  <si>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</si>
  <si>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</si>
  <si>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</si>
  <si>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</si>
  <si>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</si>
  <si>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</si>
  <si>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</si>
  <si>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</si>
  <si>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</si>
  <si>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</si>
  <si>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</si>
  <si>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</si>
  <si>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</si>
  <si>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</si>
  <si>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</si>
  <si>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</si>
  <si>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</si>
  <si>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</si>
  <si>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</si>
  <si>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</si>
  <si>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</si>
  <si>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</si>
  <si>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</si>
  <si>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</si>
  <si>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</si>
  <si>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</si>
  <si>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</si>
  <si>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</si>
  <si>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</si>
  <si>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</si>
  <si>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</si>
  <si>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</si>
  <si>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</si>
  <si>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</si>
  <si>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</si>
  <si>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</si>
  <si>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</si>
  <si>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</si>
  <si>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</si>
  <si>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</si>
  <si>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</si>
  <si>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</si>
  <si>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</si>
  <si>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</si>
  <si>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</si>
  <si>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</si>
  <si>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</si>
  <si>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</si>
  <si>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</si>
  <si>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</si>
  <si>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</si>
  <si>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</si>
  <si>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</si>
  <si>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</si>
  <si>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</si>
  <si>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</si>
  <si>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</si>
  <si>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</si>
  <si>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</si>
  <si>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</si>
  <si>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</si>
  <si>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</si>
  <si>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</si>
  <si>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</si>
  <si>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</si>
  <si>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</si>
  <si>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</si>
  <si>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</si>
  <si>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</si>
  <si>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</si>
  <si>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</si>
  <si>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</si>
  <si>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</si>
  <si>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</si>
  <si>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</si>
  <si>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</si>
  <si>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</si>
  <si>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</si>
  <si>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</si>
  <si>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</si>
  <si>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</si>
  <si>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</si>
  <si>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</si>
  <si>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</si>
  <si>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</si>
  <si>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</si>
  <si>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</si>
  <si>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</si>
  <si>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</si>
  <si>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</si>
  <si>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</si>
  <si>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</si>
  <si>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</si>
  <si>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</si>
  <si>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</si>
  <si>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</si>
  <si>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</si>
  <si>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</si>
  <si>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</si>
  <si>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</si>
  <si>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</si>
  <si>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</si>
  <si>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</si>
  <si>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</si>
  <si>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</si>
  <si>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</si>
  <si>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</si>
  <si>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</si>
  <si>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</si>
  <si>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</si>
  <si>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</si>
  <si>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</si>
  <si>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</si>
  <si>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</si>
  <si>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</si>
  <si>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</si>
  <si>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</si>
  <si>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</si>
  <si>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</si>
  <si>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</si>
  <si>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</si>
  <si>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</si>
  <si>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</si>
  <si>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</si>
  <si>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</si>
  <si>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</si>
  <si>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</si>
  <si>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</si>
  <si>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</si>
  <si>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</si>
  <si>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</si>
  <si>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</si>
  <si>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</si>
  <si>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</si>
  <si>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</si>
  <si>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</si>
  <si>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</si>
  <si>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</si>
  <si>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</si>
  <si>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</si>
  <si>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</si>
  <si>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</si>
  <si>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</si>
  <si>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</si>
  <si>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</si>
  <si>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</si>
  <si>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</si>
  <si>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</si>
  <si>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</si>
  <si>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</si>
  <si>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</si>
  <si>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</si>
  <si>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</si>
  <si>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</si>
  <si>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</si>
  <si>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</si>
  <si>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</si>
  <si>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</si>
  <si>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</si>
  <si>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</si>
  <si>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</si>
  <si>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</si>
  <si>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</si>
  <si>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</si>
  <si>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</si>
  <si>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</si>
  <si>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</si>
  <si>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</si>
  <si>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</si>
  <si>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</si>
  <si>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</si>
  <si>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</si>
  <si>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</si>
  <si>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</si>
  <si>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</si>
  <si>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</si>
  <si>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</si>
  <si>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</si>
  <si>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</si>
  <si>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</si>
  <si>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</si>
  <si>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</si>
  <si>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</si>
  <si>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</si>
  <si>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</si>
  <si>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</si>
  <si>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</si>
  <si>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</si>
  <si>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</si>
  <si>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</si>
  <si>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</si>
  <si>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</si>
  <si>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</si>
  <si>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</si>
  <si>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</si>
  <si>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</si>
  <si>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</si>
  <si>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</si>
  <si>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</si>
  <si>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</si>
  <si>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</si>
  <si>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</si>
  <si>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</si>
  <si>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</si>
  <si>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</si>
  <si>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</si>
  <si>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</si>
  <si>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</si>
  <si>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</si>
  <si>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</si>
  <si>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</si>
  <si>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</si>
  <si>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</si>
  <si>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</si>
  <si>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</si>
  <si>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</si>
  <si>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</si>
  <si>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</si>
  <si>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</si>
  <si>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</si>
  <si>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</si>
  <si>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</si>
  <si>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</si>
  <si>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</si>
  <si>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</si>
  <si>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</si>
  <si>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</si>
  <si>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</si>
  <si>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</si>
  <si>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</si>
  <si>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</si>
  <si>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</si>
  <si>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</si>
  <si>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</si>
  <si>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</si>
  <si>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</si>
  <si>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</si>
  <si>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</si>
  <si>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</si>
  <si>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</si>
  <si>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</si>
  <si>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</si>
  <si>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</si>
  <si>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</si>
  <si>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</si>
  <si>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</si>
  <si>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</si>
  <si>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</si>
  <si>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</si>
  <si>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</si>
  <si>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</si>
  <si>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</si>
  <si>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</si>
  <si>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</si>
  <si>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</si>
  <si>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</si>
  <si>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</si>
  <si>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</si>
  <si>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</si>
  <si>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</si>
  <si>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</si>
  <si>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</si>
  <si>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</si>
  <si>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</si>
  <si>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</si>
  <si>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</si>
  <si>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</si>
  <si>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</si>
  <si>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</si>
  <si>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</si>
  <si>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</si>
  <si>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</si>
  <si>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</si>
  <si>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</si>
  <si>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</si>
  <si>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</si>
  <si>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</si>
  <si>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</si>
  <si>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</si>
  <si>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</si>
  <si>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</si>
  <si>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</si>
  <si>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</si>
  <si>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</si>
  <si>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</si>
  <si>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</si>
  <si>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</si>
  <si>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</si>
  <si>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</si>
  <si>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</si>
  <si>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</si>
  <si>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</si>
  <si>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</si>
  <si>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</si>
  <si>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</si>
  <si>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</si>
  <si>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</si>
  <si>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</si>
  <si>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</si>
  <si>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</si>
  <si>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</si>
  <si>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</si>
  <si>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</si>
  <si>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</si>
  <si>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</si>
  <si>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</si>
  <si>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</si>
  <si>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</si>
  <si>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</si>
  <si>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</si>
  <si>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</si>
  <si>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</si>
  <si>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</si>
  <si>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</si>
  <si>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</si>
  <si>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</si>
  <si>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</si>
  <si>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</si>
  <si>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</si>
  <si>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</si>
  <si>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</si>
  <si>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</si>
  <si>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</si>
  <si>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</si>
  <si>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</si>
  <si>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</si>
  <si>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</si>
  <si>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</si>
  <si>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</si>
  <si>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</si>
  <si>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</si>
  <si>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</si>
  <si>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</si>
  <si>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</si>
  <si>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</si>
  <si>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</si>
  <si>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</si>
  <si>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</si>
  <si>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</si>
  <si>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</si>
  <si>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</si>
  <si>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</si>
  <si>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</si>
  <si>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</si>
  <si>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</si>
  <si>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</si>
  <si>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</si>
  <si>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</si>
  <si>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</si>
  <si>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</si>
  <si>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</si>
  <si>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</si>
  <si>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</si>
  <si>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</si>
  <si>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</si>
  <si>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</si>
  <si>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</si>
  <si>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</si>
  <si>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</si>
  <si>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</si>
  <si>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</si>
  <si>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</si>
  <si>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</si>
  <si>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</si>
  <si>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</si>
  <si>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</si>
  <si>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</si>
  <si>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</si>
  <si>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</si>
  <si>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</si>
  <si>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</si>
  <si>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</si>
  <si>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</si>
  <si>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</si>
  <si>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</si>
  <si>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</si>
  <si>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</si>
  <si>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</si>
  <si>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</si>
  <si>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</si>
  <si>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</si>
  <si>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</si>
  <si>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</si>
  <si>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</si>
  <si>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</si>
  <si>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</si>
  <si>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</si>
  <si>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</si>
  <si>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</si>
  <si>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</si>
  <si>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</si>
  <si>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</si>
  <si>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</si>
  <si>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</si>
  <si>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</si>
  <si>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</si>
  <si>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</si>
  <si>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</si>
  <si>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</si>
  <si>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</si>
  <si>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</si>
  <si>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</si>
  <si>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</si>
  <si>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</si>
  <si>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</si>
  <si>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</si>
  <si>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</si>
  <si>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</si>
  <si>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</si>
  <si>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</si>
  <si>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</si>
  <si>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</si>
  <si>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</si>
  <si>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</si>
  <si>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</si>
  <si>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</si>
  <si>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</si>
  <si>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</si>
  <si>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</si>
  <si>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</si>
  <si>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</si>
  <si>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</si>
  <si>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</si>
  <si>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</si>
  <si>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</si>
  <si>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</si>
  <si>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</si>
  <si>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</si>
  <si>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</si>
  <si>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</si>
  <si>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</si>
  <si>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</si>
  <si>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</si>
  <si>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</si>
  <si>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</si>
  <si>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</si>
  <si>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</si>
  <si>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</si>
  <si>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</si>
  <si>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</si>
  <si>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</si>
  <si>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</si>
  <si>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</si>
  <si>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</si>
  <si>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</si>
  <si>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</si>
  <si>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</si>
  <si>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</si>
  <si>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</si>
  <si>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</si>
  <si>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</si>
  <si>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</si>
  <si>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</si>
  <si>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</si>
  <si>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</si>
  <si>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</si>
  <si>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</si>
  <si>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</si>
  <si>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</si>
  <si>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</si>
  <si>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</si>
  <si>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</si>
  <si>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</si>
  <si>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</si>
  <si>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</si>
  <si>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</si>
  <si>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</si>
  <si>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</si>
  <si>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</si>
  <si>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</si>
  <si>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</si>
  <si>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</si>
  <si>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</si>
  <si>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</si>
  <si>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</si>
  <si>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</si>
  <si>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</si>
  <si>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</si>
  <si>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</si>
  <si>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</si>
  <si>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</si>
  <si>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</si>
  <si>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</si>
  <si>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</si>
  <si>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</si>
  <si>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</si>
  <si>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</si>
  <si>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</si>
  <si>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</si>
  <si>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</si>
  <si>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</si>
  <si>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</si>
  <si>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</si>
  <si>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</si>
  <si>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</si>
  <si>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</si>
  <si>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</si>
  <si>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</si>
  <si>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</si>
  <si>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</si>
  <si>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</si>
  <si>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</si>
  <si>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</si>
  <si>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</si>
  <si>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</si>
  <si>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</si>
  <si>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</si>
  <si>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</si>
  <si>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</si>
  <si>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</si>
  <si>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</si>
  <si>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</si>
  <si>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</si>
  <si>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</si>
  <si>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</si>
  <si>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</si>
  <si>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</si>
  <si>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</si>
  <si>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</si>
  <si>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</si>
  <si>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</si>
  <si>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</si>
  <si>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</si>
  <si>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</si>
  <si>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</si>
  <si>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</si>
  <si>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</si>
  <si>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</si>
  <si>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</si>
  <si>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</si>
  <si>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</si>
  <si>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</si>
  <si>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</si>
  <si>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</si>
  <si>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</si>
  <si>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</si>
  <si>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</si>
  <si>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</si>
  <si>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</si>
  <si>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</si>
  <si>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</si>
  <si>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</si>
  <si>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</si>
  <si>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</si>
  <si>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</si>
  <si>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</si>
  <si>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</si>
  <si>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</si>
  <si>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</si>
  <si>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</si>
  <si>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</si>
  <si>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</si>
  <si>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</si>
  <si>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</si>
  <si>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</si>
  <si>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</si>
  <si>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</si>
  <si>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</si>
  <si>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</si>
  <si>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</si>
  <si>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</si>
  <si>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</si>
  <si>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</si>
  <si>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</si>
  <si>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</si>
  <si>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</si>
  <si>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</si>
  <si>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</si>
  <si>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</si>
  <si>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</si>
  <si>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</si>
  <si>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</si>
  <si>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</si>
  <si>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</si>
  <si>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</si>
  <si>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</si>
  <si>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</si>
  <si>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</si>
  <si>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</si>
  <si>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</si>
  <si>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</si>
  <si>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</si>
  <si>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</si>
  <si>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</si>
  <si>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</si>
  <si>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</si>
  <si>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</si>
  <si>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</si>
  <si>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</si>
  <si>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</si>
  <si>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</si>
  <si>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</si>
  <si>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</si>
  <si>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</si>
  <si>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</si>
  <si>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</si>
  <si>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</si>
  <si>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</si>
  <si>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</si>
  <si>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</si>
  <si>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</si>
  <si>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</si>
  <si>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</si>
  <si>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</si>
  <si>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</si>
  <si>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</si>
  <si>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</si>
  <si>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</si>
  <si>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</si>
  <si>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</si>
  <si>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</si>
  <si>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</si>
  <si>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</si>
  <si>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</si>
  <si>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</si>
  <si>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</si>
  <si>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</si>
  <si>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</si>
  <si>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</si>
  <si>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</si>
  <si>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</si>
  <si>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</si>
  <si>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</si>
  <si>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</si>
  <si>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</si>
  <si>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</si>
  <si>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</si>
  <si>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</si>
  <si>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</si>
  <si>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</si>
  <si>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</si>
  <si>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</si>
  <si>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</si>
  <si>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</si>
  <si>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</si>
  <si>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</si>
  <si>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</si>
  <si>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</si>
  <si>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</si>
  <si>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</si>
  <si>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</si>
  <si>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</si>
  <si>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</si>
  <si>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</si>
  <si>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</si>
  <si>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</si>
  <si>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</si>
  <si>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</si>
  <si>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</si>
  <si>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</si>
  <si>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</si>
  <si>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</si>
  <si>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</si>
  <si>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</si>
  <si>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</si>
  <si>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</si>
  <si>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</si>
  <si>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</si>
  <si>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</si>
  <si>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</si>
  <si>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</si>
  <si>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</si>
  <si>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</si>
  <si>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</si>
  <si>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</si>
  <si>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</si>
  <si>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</si>
  <si>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</si>
  <si>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</si>
  <si>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</si>
  <si>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</si>
  <si>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</si>
  <si>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</si>
  <si>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</si>
  <si>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</si>
  <si>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</si>
  <si>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</si>
  <si>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</si>
  <si>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</si>
  <si>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</si>
  <si>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</si>
  <si>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</si>
  <si>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</si>
  <si>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</si>
  <si>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</si>
  <si>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</si>
  <si>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</si>
  <si>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</si>
  <si>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</si>
  <si>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</si>
  <si>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</si>
  <si>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</si>
  <si>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</si>
  <si>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</si>
  <si>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</si>
  <si>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</si>
  <si>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</si>
  <si>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</si>
  <si>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</si>
  <si>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</si>
  <si>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</si>
  <si>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</si>
  <si>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</si>
  <si>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</si>
  <si>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</si>
  <si>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</si>
  <si>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</si>
  <si>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</si>
  <si>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</si>
  <si>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</si>
  <si>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</si>
  <si>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</si>
  <si>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</si>
  <si>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</si>
  <si>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</si>
  <si>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</si>
  <si>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</si>
  <si>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</si>
  <si>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</si>
  <si>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</si>
  <si>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</si>
  <si>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</si>
  <si>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</si>
  <si>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</si>
  <si>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</si>
  <si>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</si>
  <si>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</si>
  <si>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</si>
  <si>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</si>
  <si>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</si>
  <si>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</si>
  <si>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</si>
  <si>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</si>
  <si>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</si>
  <si>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</si>
  <si>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</si>
  <si>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</si>
  <si>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</si>
  <si>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</si>
  <si>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</si>
  <si>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</si>
  <si>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</si>
  <si>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</si>
  <si>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</si>
  <si>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</si>
  <si>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</si>
  <si>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</si>
  <si>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</si>
  <si>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</si>
  <si>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</si>
  <si>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</si>
  <si>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</si>
  <si>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</si>
  <si>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</si>
  <si>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</si>
  <si>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</si>
  <si>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</si>
  <si>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</si>
  <si>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</si>
  <si>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</si>
  <si>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</si>
  <si>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</si>
  <si>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</si>
  <si>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</si>
  <si>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</si>
  <si>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</si>
  <si>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</si>
  <si>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</si>
  <si>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</si>
  <si>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</si>
  <si>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</si>
  <si>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</si>
  <si>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</si>
  <si>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</si>
  <si>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</si>
  <si>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</si>
  <si>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</si>
  <si>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</si>
  <si>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</si>
  <si>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</si>
  <si>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</si>
  <si>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</si>
  <si>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</si>
  <si>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</si>
  <si>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</si>
  <si>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</si>
  <si>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</si>
  <si>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</si>
  <si>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</si>
  <si>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</si>
  <si>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</si>
  <si>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</si>
  <si>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</si>
  <si>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</si>
  <si>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</si>
  <si>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</si>
  <si>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</si>
  <si>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</si>
  <si>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</si>
  <si>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</si>
  <si>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</si>
  <si>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</si>
  <si>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</si>
  <si>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</si>
  <si>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</si>
  <si>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</si>
  <si>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</si>
  <si>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</si>
  <si>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</si>
  <si>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</si>
  <si>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</si>
  <si>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</si>
  <si>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</si>
  <si>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</si>
  <si>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</si>
  <si>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</si>
  <si>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</si>
  <si>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</si>
  <si>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</si>
  <si>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</si>
  <si>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</si>
  <si>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</si>
  <si>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</si>
  <si>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</si>
  <si>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</si>
  <si>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</si>
  <si>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</si>
  <si>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</si>
  <si>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</si>
  <si>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</si>
  <si>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</si>
  <si>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</si>
  <si>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</si>
  <si>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</si>
  <si>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</si>
  <si>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</si>
  <si>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</si>
  <si>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</si>
  <si>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</si>
  <si>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</si>
  <si>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</si>
  <si>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</si>
  <si>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</si>
  <si>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</si>
  <si>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</si>
  <si>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</si>
  <si>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</si>
  <si>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</si>
  <si>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</si>
  <si>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</si>
  <si>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</si>
  <si>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</si>
  <si>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</si>
  <si>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</si>
  <si>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</si>
  <si>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</si>
  <si>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</si>
  <si>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</si>
  <si>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</si>
  <si>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</si>
  <si>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</si>
  <si>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</si>
  <si>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</si>
  <si>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</si>
  <si>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</si>
  <si>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</si>
  <si>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</si>
  <si>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</si>
  <si>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</si>
  <si>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</si>
  <si>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</si>
  <si>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</si>
  <si>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</si>
  <si>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</si>
  <si>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</si>
  <si>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</si>
  <si>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</si>
  <si>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</si>
  <si>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</si>
  <si>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</si>
  <si>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</si>
  <si>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</si>
  <si>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</si>
  <si>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</si>
  <si>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</si>
  <si>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</si>
  <si>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</si>
  <si>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</si>
  <si>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</si>
  <si>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</si>
  <si>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</si>
  <si>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</si>
  <si>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</si>
  <si>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</si>
  <si>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</si>
  <si>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</si>
  <si>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</si>
  <si>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</si>
  <si>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</si>
  <si>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</si>
  <si>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</si>
  <si>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</si>
  <si>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</si>
  <si>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</si>
  <si>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</si>
  <si>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</si>
  <si>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</si>
  <si>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</si>
  <si>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</si>
  <si>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</si>
  <si>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</si>
  <si>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</si>
  <si>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</si>
  <si>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</si>
  <si>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</si>
  <si>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</si>
  <si>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</si>
  <si>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</si>
  <si>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</si>
  <si>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</si>
  <si>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</si>
  <si>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</si>
  <si>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</si>
  <si>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</si>
  <si>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</si>
  <si>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</si>
  <si>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</si>
  <si>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</si>
  <si>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</si>
  <si>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</si>
  <si>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</si>
  <si>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</si>
  <si>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</si>
  <si>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</si>
  <si>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</si>
  <si>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</si>
  <si>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</si>
  <si>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</si>
  <si>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</si>
  <si>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</si>
  <si>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</si>
  <si>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</si>
  <si>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</si>
  <si>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</si>
  <si>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</si>
  <si>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</si>
  <si>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</si>
  <si>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</si>
  <si>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</si>
  <si>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</si>
  <si>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</si>
  <si>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</si>
  <si>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</si>
  <si>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</si>
  <si>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</si>
  <si>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</si>
  <si>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</si>
  <si>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</si>
  <si>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</si>
  <si>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</si>
  <si>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</si>
  <si>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</si>
  <si>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</si>
  <si>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</si>
  <si>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</si>
  <si>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</si>
  <si>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</si>
  <si>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</si>
  <si>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</si>
  <si>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</si>
  <si>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</si>
  <si>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</si>
  <si>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</si>
  <si>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</si>
  <si>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</si>
  <si>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</si>
  <si>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</si>
  <si>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</si>
  <si>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</si>
  <si>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</si>
  <si>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</si>
  <si>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</si>
  <si>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</si>
  <si>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</si>
  <si>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</si>
  <si>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</si>
  <si>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</si>
  <si>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</si>
  <si>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</si>
  <si>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</si>
  <si>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</si>
  <si>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</si>
  <si>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</si>
  <si>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</si>
  <si>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</si>
  <si>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</si>
  <si>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</si>
  <si>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</si>
  <si>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</si>
  <si>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</si>
  <si>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</si>
  <si>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</si>
  <si>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</si>
  <si>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</si>
  <si>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</si>
  <si>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</si>
  <si>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</si>
  <si>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</si>
  <si>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</si>
  <si>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</si>
  <si>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</si>
  <si>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</si>
  <si>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</si>
  <si>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</si>
  <si>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</si>
  <si>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</si>
  <si>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</si>
  <si>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</si>
  <si>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</si>
  <si>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</si>
  <si>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</si>
  <si>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</si>
  <si>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</si>
  <si>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</si>
  <si>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</si>
  <si>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</si>
  <si>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</si>
  <si>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</si>
  <si>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</si>
  <si>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</si>
  <si>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</si>
  <si>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</si>
  <si>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</si>
  <si>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</si>
  <si>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</si>
  <si>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</si>
  <si>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</si>
  <si>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</si>
  <si>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</si>
  <si>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</si>
  <si>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</si>
  <si>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</si>
  <si>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</si>
  <si>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</si>
  <si>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</si>
  <si>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</si>
  <si>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</si>
  <si>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</si>
  <si>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</si>
  <si>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</si>
  <si>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</si>
  <si>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</si>
  <si>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</si>
  <si>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</si>
  <si>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</si>
  <si>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</si>
  <si>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</si>
  <si>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</si>
  <si>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</si>
  <si>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</si>
  <si>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</si>
  <si>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</si>
  <si>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</si>
  <si>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</si>
  <si>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</si>
  <si>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</si>
  <si>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</si>
  <si>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</si>
  <si>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</si>
  <si>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</si>
  <si>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</si>
  <si>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</si>
  <si>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</si>
  <si>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</si>
  <si>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</si>
  <si>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</si>
  <si>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</si>
  <si>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</si>
  <si>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</si>
  <si>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</si>
  <si>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</si>
  <si>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</si>
  <si>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</si>
  <si>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</si>
  <si>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</si>
  <si>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</si>
  <si>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</si>
  <si>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</si>
  <si>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</si>
  <si>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</si>
  <si>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</si>
  <si>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</si>
  <si>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</si>
  <si>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</si>
  <si>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</si>
  <si>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</si>
  <si>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</si>
  <si>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</si>
  <si>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</si>
  <si>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</si>
  <si>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</si>
  <si>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</si>
  <si>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</si>
  <si>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</si>
  <si>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</si>
  <si>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</si>
  <si>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</si>
  <si>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</si>
  <si>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</si>
  <si>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</si>
  <si>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</si>
  <si>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</si>
  <si>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</si>
  <si>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</si>
  <si>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</si>
  <si>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</si>
  <si>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</si>
  <si>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</si>
  <si>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</si>
  <si>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</si>
  <si>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</si>
  <si>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</si>
  <si>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</si>
  <si>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</si>
  <si>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</si>
  <si>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</si>
  <si>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</si>
  <si>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</si>
  <si>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</si>
  <si>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</si>
  <si>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</si>
  <si>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</si>
  <si>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</si>
  <si>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</si>
  <si>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</si>
  <si>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</si>
  <si>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</si>
  <si>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</si>
  <si>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</si>
  <si>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</si>
  <si>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</si>
  <si>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</si>
  <si>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</si>
  <si>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</si>
  <si>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</si>
  <si>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</si>
  <si>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</si>
  <si>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</si>
  <si>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</si>
  <si>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</si>
  <si>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</si>
  <si>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</si>
  <si>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</si>
  <si>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</si>
  <si>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</si>
  <si>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</si>
  <si>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</si>
  <si>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</si>
  <si>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</si>
  <si>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</si>
  <si>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</si>
  <si>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</si>
  <si>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</si>
  <si>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</si>
  <si>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</si>
  <si>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</si>
  <si>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</si>
  <si>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</si>
  <si>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</si>
  <si>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</si>
  <si>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</si>
  <si>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</si>
  <si>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</si>
  <si>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</si>
  <si>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</si>
  <si>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</si>
  <si>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</si>
  <si>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</si>
  <si>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</si>
  <si>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</si>
  <si>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</si>
  <si>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</si>
  <si>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</si>
  <si>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</si>
  <si>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</si>
  <si>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</si>
  <si>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</si>
  <si>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</si>
  <si>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</si>
  <si>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</si>
  <si>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</si>
  <si>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</si>
  <si>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</si>
  <si>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</si>
  <si>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</si>
  <si>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</si>
  <si>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</si>
  <si>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</si>
  <si>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</si>
  <si>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</si>
  <si>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</si>
  <si>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</si>
  <si>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</si>
  <si>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</si>
  <si>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</si>
  <si>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</si>
  <si>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</si>
  <si>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</si>
  <si>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</si>
  <si>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</si>
  <si>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</si>
  <si>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</si>
  <si>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</si>
  <si>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</si>
  <si>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</si>
  <si>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</si>
  <si>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</si>
  <si>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</si>
  <si>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</si>
  <si>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</si>
  <si>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</si>
  <si>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</si>
  <si>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</si>
  <si>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</si>
  <si>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</si>
  <si>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</si>
  <si>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</si>
  <si>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</si>
  <si>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</si>
  <si>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</si>
  <si>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</si>
  <si>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</si>
  <si>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</si>
  <si>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</si>
  <si>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</si>
  <si>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</si>
  <si>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</si>
  <si>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</si>
  <si>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</si>
  <si>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</si>
  <si>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</si>
  <si>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</si>
  <si>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</si>
  <si>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</si>
  <si>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</si>
  <si>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</si>
  <si>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</si>
  <si>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</si>
  <si>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</si>
  <si>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</si>
  <si>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</si>
  <si>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</si>
  <si>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</si>
  <si>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</si>
  <si>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</si>
  <si>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</si>
  <si>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</si>
  <si>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</si>
  <si>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</si>
  <si>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</si>
  <si>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</si>
  <si>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</si>
  <si>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</si>
  <si>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</si>
  <si>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</si>
  <si>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</si>
  <si>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</si>
  <si>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</si>
  <si>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</si>
  <si>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</si>
  <si>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</si>
  <si>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</si>
  <si>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</si>
  <si>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</si>
  <si>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</si>
  <si>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</si>
  <si>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</si>
  <si>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</si>
  <si>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</si>
  <si>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</si>
  <si>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</si>
  <si>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</si>
  <si>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</si>
  <si>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</si>
  <si>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</si>
  <si>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</si>
  <si>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</si>
  <si>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</si>
  <si>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</si>
  <si>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</si>
  <si>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</si>
  <si>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</si>
  <si>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</si>
  <si>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</si>
  <si>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</si>
  <si>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</si>
  <si>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</si>
  <si>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</si>
  <si>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</si>
  <si>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</si>
  <si>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</si>
  <si>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</si>
  <si>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</si>
  <si>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</si>
  <si>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</si>
  <si>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</si>
  <si>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</si>
  <si>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</si>
  <si>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</si>
  <si>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</si>
  <si>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</si>
  <si>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</si>
  <si>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</si>
  <si>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</si>
  <si>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</si>
  <si>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</si>
  <si>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</si>
  <si>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</si>
  <si>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</si>
  <si>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</si>
  <si>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</si>
  <si>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</si>
  <si>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</si>
  <si>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</si>
  <si>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</si>
  <si>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</si>
  <si>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</si>
  <si>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</si>
  <si>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</si>
  <si>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</si>
  <si>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</si>
  <si>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</si>
  <si>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</si>
  <si>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</si>
  <si>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</si>
  <si>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</si>
  <si>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</si>
  <si>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</si>
  <si>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</si>
  <si>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</si>
  <si>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</si>
  <si>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</si>
  <si>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</si>
  <si>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</si>
  <si>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</si>
  <si>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</si>
  <si>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</si>
  <si>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</si>
  <si>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</si>
  <si>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</si>
  <si>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</si>
  <si>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</si>
  <si>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</si>
  <si>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</si>
  <si>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</si>
  <si>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</si>
  <si>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</si>
  <si>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</si>
  <si>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</si>
  <si>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</si>
  <si>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</si>
  <si>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</si>
  <si>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</si>
  <si>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</si>
  <si>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</si>
  <si>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</si>
  <si>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</si>
  <si>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</si>
  <si>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</si>
  <si>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</si>
  <si>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</si>
  <si>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</si>
  <si>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</si>
  <si>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</si>
  <si>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</si>
  <si>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</si>
  <si>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</si>
  <si>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</si>
  <si>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</si>
  <si>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</si>
  <si>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</si>
  <si>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</si>
  <si>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</si>
  <si>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</si>
  <si>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</si>
  <si>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</si>
  <si>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</si>
  <si>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</si>
  <si>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</si>
  <si>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</si>
  <si>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</si>
  <si>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</si>
  <si>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</si>
  <si>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</si>
  <si>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</si>
  <si>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</si>
  <si>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</si>
  <si>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</si>
  <si>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</si>
  <si>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</si>
  <si>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</si>
  <si>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</si>
  <si>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</si>
  <si>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</si>
  <si>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</si>
  <si>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</si>
  <si>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</si>
  <si>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</si>
  <si>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</si>
  <si>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</si>
  <si>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</si>
  <si>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</si>
  <si>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</si>
  <si>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</si>
  <si>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</si>
  <si>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</si>
  <si>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</si>
  <si>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</si>
  <si>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</si>
  <si>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</si>
  <si>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</si>
  <si>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</si>
  <si>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</si>
  <si>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</si>
  <si>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</si>
  <si>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</si>
  <si>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</si>
  <si>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</si>
  <si>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</si>
  <si>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</si>
  <si>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</si>
  <si>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</si>
  <si>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</si>
  <si>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</si>
  <si>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</si>
  <si>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</si>
  <si>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</si>
  <si>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</si>
  <si>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</si>
  <si>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</si>
  <si>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</si>
  <si>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</si>
  <si>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</si>
  <si>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</si>
  <si>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</si>
  <si>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</si>
  <si>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</si>
  <si>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</si>
  <si>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</si>
  <si>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</si>
  <si>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</si>
  <si>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</si>
  <si>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</si>
  <si>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</si>
  <si>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</si>
  <si>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</si>
  <si>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</si>
  <si>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</si>
  <si>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</si>
  <si>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</si>
  <si>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</si>
  <si>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</si>
  <si>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</si>
  <si>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</si>
  <si>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</si>
  <si>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</si>
  <si>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</si>
  <si>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</si>
  <si>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</si>
  <si>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</si>
  <si>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</si>
  <si>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</si>
  <si>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</si>
  <si>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</si>
  <si>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</si>
  <si>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</si>
  <si>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</si>
  <si>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</si>
  <si>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</si>
  <si>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</si>
  <si>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</si>
  <si>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</si>
  <si>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</si>
  <si>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</si>
  <si>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</si>
  <si>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</si>
  <si>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</si>
  <si>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</si>
  <si>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</si>
  <si>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</si>
  <si>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</si>
  <si>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</si>
  <si>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</si>
  <si>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</si>
  <si>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</si>
  <si>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</si>
  <si>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</si>
  <si>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</si>
  <si>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</si>
  <si>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</si>
  <si>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</si>
  <si>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</si>
  <si>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</si>
  <si>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</si>
  <si>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</si>
  <si>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</si>
  <si>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</si>
  <si>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</si>
  <si>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</si>
  <si>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</si>
  <si>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</si>
  <si>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</si>
  <si>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</si>
  <si>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</si>
  <si>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</si>
  <si>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</si>
  <si>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</si>
  <si>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</si>
  <si>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</si>
  <si>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</si>
  <si>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</si>
  <si>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</si>
  <si>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</si>
  <si>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</si>
  <si>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</si>
  <si>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</si>
  <si>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</si>
  <si>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</si>
  <si>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</si>
  <si>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</si>
  <si>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</si>
  <si>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</si>
  <si>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</si>
  <si>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</si>
  <si>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</si>
  <si>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</si>
  <si>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</si>
  <si>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</si>
  <si>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</si>
  <si>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</si>
  <si>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</si>
  <si>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</si>
  <si>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</si>
  <si>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</si>
  <si>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</si>
  <si>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</si>
  <si>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</si>
  <si>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</si>
  <si>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</si>
  <si>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</si>
  <si>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</si>
  <si>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</si>
  <si>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</si>
  <si>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</si>
  <si>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</si>
  <si>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</si>
  <si>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</si>
  <si>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</si>
  <si>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</si>
  <si>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</si>
  <si>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</si>
  <si>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</si>
  <si>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</si>
  <si>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</si>
  <si>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</si>
  <si>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</si>
  <si>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</si>
  <si>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</si>
  <si>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</si>
  <si>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</si>
  <si>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</si>
  <si>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</si>
  <si>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</si>
  <si>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</si>
  <si>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</si>
  <si>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</si>
  <si>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</si>
  <si>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</si>
  <si>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</si>
  <si>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</si>
  <si>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</si>
  <si>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</si>
  <si>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</si>
  <si>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</si>
  <si>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</si>
  <si>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</si>
  <si>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</si>
  <si>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</si>
  <si>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</si>
  <si>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</si>
  <si>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</si>
  <si>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</si>
  <si>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</si>
  <si>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</si>
  <si>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</si>
  <si>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</si>
  <si>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</si>
  <si>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</si>
  <si>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</si>
  <si>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</si>
  <si>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</si>
  <si>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</si>
  <si>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</si>
  <si>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</si>
  <si>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</si>
  <si>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</si>
  <si>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</si>
  <si>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</si>
  <si>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</si>
  <si>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</si>
  <si>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</si>
  <si>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</si>
  <si>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</si>
  <si>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</si>
  <si>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</si>
  <si>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</si>
  <si>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</si>
  <si>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</si>
  <si>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</si>
  <si>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</si>
  <si>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</si>
  <si>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</si>
  <si>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</si>
  <si>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</si>
  <si>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</si>
  <si>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</si>
  <si>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</si>
  <si>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</si>
  <si>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</si>
  <si>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</si>
  <si>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</si>
  <si>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</si>
  <si>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</si>
  <si>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</si>
  <si>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</si>
  <si>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</si>
  <si>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</si>
  <si>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</si>
  <si>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</si>
  <si>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</si>
  <si>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</si>
  <si>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</si>
  <si>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</si>
  <si>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</si>
  <si>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</si>
  <si>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</si>
  <si>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</si>
  <si>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</si>
  <si>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</si>
  <si>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</si>
  <si>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</si>
  <si>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</si>
  <si>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</si>
  <si>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</si>
  <si>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</si>
  <si>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</si>
  <si>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</si>
  <si>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</si>
  <si>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</si>
  <si>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</si>
  <si>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</si>
  <si>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</si>
  <si>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</si>
  <si>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</si>
  <si>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</si>
  <si>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</si>
  <si>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</si>
  <si>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</si>
  <si>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</si>
  <si>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</si>
  <si>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</si>
  <si>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</si>
  <si>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</si>
  <si>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</si>
  <si>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</si>
  <si>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</si>
  <si>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</si>
  <si>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</si>
  <si>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</si>
  <si>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</si>
  <si>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</si>
  <si>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</si>
  <si>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</si>
  <si>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</si>
  <si>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</si>
  <si>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</si>
  <si>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</si>
  <si>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</si>
  <si>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</si>
  <si>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</si>
  <si>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</si>
  <si>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</si>
  <si>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</si>
  <si>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</si>
  <si>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</si>
  <si>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</si>
  <si>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</si>
  <si>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</si>
  <si>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</si>
  <si>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</si>
  <si>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</si>
  <si>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</si>
  <si>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</si>
  <si>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</si>
  <si>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</si>
  <si>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</si>
  <si>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</si>
  <si>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</si>
  <si>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</si>
  <si>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</si>
  <si>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</si>
  <si>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</si>
  <si>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</si>
  <si>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</si>
  <si>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</si>
  <si>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</si>
  <si>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</si>
  <si>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</si>
  <si>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</si>
  <si>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</si>
  <si>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</si>
  <si>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</si>
  <si>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</si>
  <si>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</si>
  <si>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</si>
  <si>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</si>
  <si>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</si>
  <si>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</si>
  <si>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</si>
  <si>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</si>
  <si>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</si>
  <si>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</si>
  <si>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</si>
  <si>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</si>
  <si>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</si>
  <si>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</si>
  <si>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</si>
  <si>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</si>
  <si>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</si>
  <si>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</si>
  <si>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</si>
  <si>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</si>
  <si>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</si>
  <si>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</si>
  <si>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</si>
  <si>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</si>
  <si>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</si>
  <si>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</si>
  <si>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</si>
  <si>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</si>
  <si>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</si>
  <si>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</si>
  <si>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</si>
  <si>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</si>
  <si>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</si>
  <si>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</si>
  <si>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</si>
  <si>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</si>
  <si>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</si>
  <si>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</si>
  <si>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</si>
  <si>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</si>
  <si>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</si>
  <si>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</si>
  <si>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</si>
  <si>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</si>
  <si>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</si>
  <si>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</si>
  <si>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</si>
  <si>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</si>
  <si>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</si>
  <si>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</si>
  <si>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</si>
  <si>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</si>
  <si>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</si>
  <si>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</si>
  <si>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</si>
  <si>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</si>
  <si>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</si>
  <si>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</si>
  <si>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</si>
  <si>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</si>
  <si>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</si>
  <si>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</si>
  <si>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</si>
  <si>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</si>
  <si>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</si>
  <si>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</si>
  <si>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</si>
  <si>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</si>
  <si>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</si>
  <si>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</si>
  <si>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</si>
  <si>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</si>
  <si>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</si>
  <si>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</si>
  <si>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</si>
  <si>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</si>
  <si>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</si>
  <si>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</si>
  <si>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</si>
  <si>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</si>
  <si>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</si>
  <si>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</si>
  <si>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</si>
  <si>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</si>
  <si>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</si>
  <si>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</si>
  <si>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</si>
  <si>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</si>
  <si>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</si>
  <si>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</si>
  <si>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</si>
  <si>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</si>
  <si>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</si>
  <si>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</si>
  <si>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</si>
  <si>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</si>
  <si>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</si>
  <si>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</si>
  <si>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</si>
  <si>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</si>
  <si>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</si>
  <si>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</si>
  <si>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</si>
  <si>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</si>
  <si>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</si>
  <si>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</si>
  <si>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</si>
  <si>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</si>
  <si>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</si>
  <si>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</si>
  <si>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</si>
  <si>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</si>
  <si>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</si>
  <si>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</si>
  <si>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</si>
  <si>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</si>
  <si>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</si>
  <si>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</si>
  <si>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</si>
  <si>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</si>
  <si>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</si>
  <si>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</si>
  <si>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</si>
  <si>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</si>
  <si>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</si>
  <si>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</si>
  <si>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</si>
  <si>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</si>
  <si>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</si>
  <si>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</si>
  <si>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</si>
  <si>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</si>
  <si>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</si>
  <si>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</si>
  <si>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</si>
  <si>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</si>
  <si>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</si>
  <si>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</si>
  <si>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</si>
  <si>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</si>
  <si>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</si>
  <si>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</si>
  <si>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</si>
  <si>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</si>
  <si>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</si>
  <si>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</si>
  <si>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</si>
  <si>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</si>
  <si>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</si>
  <si>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</si>
  <si>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</si>
  <si>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</si>
  <si>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</si>
  <si>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</si>
  <si>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</si>
  <si>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</si>
  <si>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</si>
  <si>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</si>
  <si>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</si>
  <si>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</si>
  <si>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</si>
  <si>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</si>
  <si>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</si>
  <si>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</si>
  <si>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</si>
  <si>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</si>
  <si>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</si>
  <si>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</si>
  <si>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</si>
  <si>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</si>
  <si>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</si>
  <si>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</si>
  <si>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</si>
  <si>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</si>
  <si>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</si>
  <si>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</si>
  <si>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</si>
  <si>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</si>
  <si>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</si>
  <si>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</si>
  <si>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</si>
  <si>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</si>
  <si>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</si>
  <si>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</si>
  <si>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</si>
  <si>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</si>
  <si>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</si>
  <si>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</si>
  <si>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</si>
  <si>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</si>
  <si>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</si>
  <si>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</si>
  <si>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</si>
  <si>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</si>
  <si>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</si>
  <si>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</si>
  <si>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</si>
  <si>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</si>
  <si>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</si>
  <si>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</si>
  <si>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</si>
  <si>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</si>
  <si>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</si>
  <si>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</si>
  <si>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</si>
  <si>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</si>
  <si>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</si>
  <si>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</si>
  <si>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</si>
  <si>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</si>
  <si>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</si>
  <si>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</si>
  <si>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</si>
  <si>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</si>
  <si>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</si>
  <si>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</si>
  <si>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</si>
  <si>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</si>
  <si>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</si>
  <si>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</si>
  <si>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</si>
  <si>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</si>
  <si>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</si>
  <si>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</si>
  <si>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</si>
  <si>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</si>
  <si>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</si>
  <si>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</si>
  <si>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</si>
  <si>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</si>
  <si>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</si>
  <si>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</si>
  <si>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</si>
  <si>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</si>
  <si>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</si>
  <si>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</si>
  <si>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</si>
  <si>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</si>
  <si>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</si>
  <si>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</si>
  <si>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</si>
  <si>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</si>
  <si>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</si>
  <si>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</si>
  <si>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</si>
  <si>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</si>
  <si>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</si>
  <si>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</si>
  <si>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</si>
  <si>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</si>
  <si>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</si>
  <si>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</si>
  <si>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</si>
  <si>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</si>
  <si>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</si>
  <si>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</si>
  <si>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</si>
  <si>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</si>
  <si>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</si>
  <si>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</si>
  <si>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</si>
  <si>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</si>
  <si>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</si>
  <si>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</si>
  <si>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</si>
  <si>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</si>
  <si>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</si>
  <si>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</si>
  <si>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</si>
  <si>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</si>
  <si>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</si>
  <si>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</si>
  <si>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</si>
  <si>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</si>
  <si>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</si>
  <si>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</si>
  <si>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</si>
  <si>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</si>
  <si>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</si>
  <si>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</si>
  <si>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</si>
  <si>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</si>
  <si>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</si>
  <si>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</si>
  <si>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</si>
  <si>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</si>
  <si>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</si>
  <si>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</si>
  <si>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</si>
  <si>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</si>
  <si>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</si>
  <si>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</si>
  <si>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</si>
  <si>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</si>
  <si>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</si>
  <si>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</si>
  <si>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</si>
  <si>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</si>
  <si>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</si>
  <si>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</si>
  <si>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</si>
  <si>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</si>
  <si>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</si>
  <si>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</si>
  <si>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</si>
  <si>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</si>
  <si>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</si>
  <si>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</si>
  <si>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</si>
  <si>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</si>
  <si>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</si>
  <si>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</si>
  <si>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</si>
  <si>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</si>
  <si>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</si>
  <si>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</si>
  <si>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</si>
  <si>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</si>
  <si>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</si>
  <si>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</si>
  <si>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</si>
  <si>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</si>
  <si>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</si>
  <si>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</si>
  <si>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</si>
  <si>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</si>
  <si>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</si>
  <si>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</si>
  <si>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</si>
  <si>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</si>
  <si>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</si>
  <si>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</si>
  <si>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</si>
  <si>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</si>
  <si>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</si>
  <si>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</si>
  <si>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</si>
  <si>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</si>
  <si>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</si>
  <si>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</si>
  <si>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</si>
  <si>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</si>
  <si>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</si>
  <si>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</si>
  <si>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</si>
  <si>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</si>
  <si>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</si>
  <si>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</si>
  <si>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</si>
  <si>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</si>
  <si>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</si>
  <si>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</si>
  <si>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</si>
  <si>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</si>
  <si>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</si>
  <si>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</si>
  <si>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</si>
  <si>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</si>
  <si>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</si>
  <si>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</si>
  <si>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</si>
  <si>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</si>
  <si>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</si>
  <si>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</si>
  <si>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</si>
  <si>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</si>
  <si>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</si>
  <si>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</si>
  <si>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</si>
  <si>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</si>
  <si>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</si>
  <si>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</si>
  <si>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</si>
  <si>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</si>
  <si>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</si>
  <si>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</si>
  <si>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</si>
  <si>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</si>
  <si>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</si>
  <si>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</si>
  <si>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</si>
  <si>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</si>
  <si>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</si>
  <si>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</si>
  <si>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</si>
  <si>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</si>
  <si>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</si>
  <si>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</si>
  <si>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</si>
  <si>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</si>
  <si>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</si>
  <si>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</si>
  <si>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</si>
  <si>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</si>
  <si>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</si>
  <si>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</si>
  <si>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</si>
  <si>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</si>
  <si>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</si>
  <si>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</si>
  <si>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</si>
  <si>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</si>
  <si>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</si>
  <si>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</si>
  <si>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</si>
  <si>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</si>
  <si>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</si>
  <si>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</si>
  <si>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</si>
  <si>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</si>
  <si>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</si>
  <si>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</si>
  <si>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</si>
  <si>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</si>
  <si>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</si>
  <si>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</si>
  <si>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</si>
  <si>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</si>
  <si>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</si>
  <si>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</si>
  <si>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</si>
  <si>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</si>
  <si>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</si>
  <si>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</si>
  <si>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</si>
  <si>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</si>
  <si>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</si>
  <si>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</si>
  <si>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</si>
  <si>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</si>
  <si>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</si>
  <si>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</si>
  <si>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</si>
  <si>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</si>
  <si>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</si>
  <si>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</si>
  <si>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</si>
  <si>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</si>
  <si>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</si>
  <si>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</si>
  <si>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</si>
  <si>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</si>
  <si>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</si>
  <si>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</si>
  <si>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</si>
  <si>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</si>
  <si>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</si>
  <si>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</si>
  <si>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</si>
  <si>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</si>
  <si>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</si>
  <si>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</si>
  <si>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</si>
  <si>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</si>
  <si>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</si>
  <si>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</si>
  <si>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</si>
  <si>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</si>
  <si>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</si>
  <si>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</si>
  <si>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</si>
  <si>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</si>
  <si>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</si>
  <si>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</si>
  <si>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</si>
  <si>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</si>
  <si>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</si>
  <si>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</si>
  <si>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</si>
  <si>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</si>
  <si>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</si>
  <si>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</si>
  <si>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</si>
  <si>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</si>
  <si>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</si>
  <si>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</si>
  <si>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</si>
  <si>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</si>
  <si>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</si>
  <si>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</si>
  <si>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</si>
  <si>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</si>
  <si>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</si>
  <si>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</si>
  <si>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</si>
  <si>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</si>
  <si>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</si>
  <si>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</si>
  <si>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</si>
  <si>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</si>
  <si>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</si>
  <si>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</si>
  <si>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</si>
  <si>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</si>
  <si>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</si>
  <si>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</si>
  <si>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</si>
  <si>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</si>
  <si>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</si>
  <si>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</si>
  <si>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</si>
  <si>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</si>
  <si>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</si>
  <si>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</si>
  <si>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</si>
  <si>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</si>
  <si>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</si>
  <si>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</si>
  <si>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</si>
  <si>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</si>
  <si>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</si>
  <si>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</si>
  <si>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</si>
  <si>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</si>
  <si>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</si>
  <si>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</si>
  <si>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</si>
  <si>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</si>
  <si>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</si>
  <si>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</si>
  <si>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</si>
  <si>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</si>
  <si>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</si>
  <si>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</si>
  <si>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</si>
  <si>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</si>
  <si>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</si>
  <si>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</si>
  <si>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</si>
  <si>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</si>
  <si>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</si>
  <si>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</si>
  <si>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</si>
  <si>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</si>
  <si>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</si>
  <si>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</si>
  <si>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</si>
  <si>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</si>
  <si>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</si>
  <si>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</si>
  <si>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</si>
  <si>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</si>
  <si>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</si>
  <si>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</si>
  <si>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</si>
  <si>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</si>
  <si>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</si>
  <si>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</si>
  <si>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</si>
  <si>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</si>
  <si>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</si>
  <si>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</si>
  <si>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</si>
  <si>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</si>
  <si>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</si>
  <si>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</si>
  <si>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</si>
  <si>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</si>
  <si>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</si>
  <si>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</si>
  <si>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</si>
  <si>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</si>
  <si>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</si>
  <si>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</si>
  <si>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</si>
  <si>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</si>
  <si>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</si>
  <si>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</si>
  <si>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</si>
  <si>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</si>
  <si>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</si>
  <si>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</si>
  <si>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</si>
  <si>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</si>
  <si>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</si>
  <si>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</si>
  <si>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</si>
  <si>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</si>
  <si>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</si>
  <si>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</si>
  <si>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</si>
  <si>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</si>
  <si>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</si>
  <si>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</si>
  <si>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</si>
  <si>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</si>
  <si>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</si>
  <si>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</si>
  <si>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</si>
  <si>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</si>
  <si>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</si>
  <si>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</si>
  <si>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</si>
  <si>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</si>
  <si>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</si>
  <si>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</si>
  <si>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</si>
  <si>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</si>
  <si>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</si>
  <si>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</si>
  <si>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</si>
  <si>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</si>
  <si>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</si>
  <si>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</si>
  <si>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</si>
  <si>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</si>
  <si>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</si>
  <si>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</si>
  <si>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</si>
  <si>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</si>
  <si>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</si>
  <si>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</si>
  <si>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</si>
  <si>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</si>
  <si>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</si>
  <si>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</si>
  <si>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</si>
  <si>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</si>
  <si>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</si>
  <si>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</si>
  <si>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</si>
  <si>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</si>
  <si>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</si>
  <si>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</si>
  <si>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</si>
  <si>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</si>
  <si>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</si>
  <si>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</si>
  <si>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</si>
  <si>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</si>
  <si>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</si>
  <si>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</si>
  <si>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</si>
  <si>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</si>
  <si>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</si>
  <si>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</si>
  <si>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</si>
  <si>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</si>
  <si>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</si>
  <si>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</si>
  <si>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</si>
  <si>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</si>
  <si>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</si>
  <si>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</si>
  <si>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</si>
  <si>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</si>
  <si>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</si>
  <si>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</si>
  <si>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</si>
  <si>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</si>
  <si>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</si>
  <si>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</si>
  <si>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</si>
  <si>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</si>
  <si>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</si>
  <si>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</si>
  <si>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</si>
  <si>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</si>
  <si>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</si>
  <si>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</si>
  <si>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</si>
  <si>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</si>
  <si>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</si>
  <si>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</si>
  <si>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</si>
  <si>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</si>
  <si>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</si>
  <si>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</si>
  <si>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</si>
  <si>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</si>
  <si>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</si>
  <si>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</si>
  <si>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</si>
  <si>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</si>
  <si>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</si>
  <si>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</si>
  <si>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</si>
  <si>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</si>
  <si>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</si>
  <si>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</si>
  <si>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</si>
  <si>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</si>
  <si>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</si>
  <si>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</si>
  <si>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</si>
  <si>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</si>
  <si>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</si>
  <si>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</si>
  <si>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</si>
  <si>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</si>
  <si>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</si>
  <si>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</si>
  <si>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</si>
  <si>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</si>
  <si>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</si>
  <si>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</si>
  <si>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</si>
  <si>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</si>
  <si>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</si>
  <si>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</si>
  <si>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</si>
  <si>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</si>
  <si>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</si>
  <si>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</si>
  <si>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</si>
  <si>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</si>
  <si>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</si>
  <si>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</si>
  <si>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</si>
  <si>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</si>
  <si>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</si>
  <si>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</si>
  <si>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</si>
  <si>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</si>
  <si>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</si>
  <si>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</si>
  <si>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</si>
  <si>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</si>
  <si>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</si>
  <si>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</si>
  <si>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</si>
  <si>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</si>
  <si>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</si>
  <si>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</si>
  <si>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</si>
  <si>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</si>
  <si>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</si>
  <si>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</si>
  <si>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</si>
  <si>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</si>
  <si>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</si>
  <si>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</si>
  <si>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</si>
  <si>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</si>
  <si>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</si>
  <si>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</si>
  <si>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</si>
  <si>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</si>
  <si>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</si>
  <si>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</si>
  <si>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</si>
  <si>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</si>
  <si>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</si>
  <si>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</si>
  <si>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</si>
  <si>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</si>
  <si>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</si>
  <si>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</si>
  <si>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</si>
  <si>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</si>
  <si>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</si>
  <si>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</si>
  <si>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</si>
  <si>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</si>
  <si>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</si>
  <si>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</si>
  <si>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</si>
  <si>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</si>
  <si>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</si>
  <si>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</si>
  <si>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</si>
  <si>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</si>
  <si>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</si>
  <si>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</si>
  <si>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</si>
  <si>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</si>
  <si>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</si>
  <si>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</si>
  <si>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</si>
  <si>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</si>
  <si>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</si>
  <si>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</si>
  <si>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</si>
  <si>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</si>
  <si>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</si>
  <si>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</si>
  <si>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</si>
  <si>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</si>
  <si>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</si>
  <si>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</si>
  <si>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</si>
  <si>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</si>
  <si>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</si>
  <si>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</si>
  <si>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</si>
  <si>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</si>
  <si>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</si>
  <si>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</si>
  <si>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</si>
  <si>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</si>
  <si>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</si>
  <si>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</si>
  <si>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</si>
  <si>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</si>
  <si>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</si>
  <si>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</si>
  <si>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</si>
  <si>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</si>
  <si>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</si>
  <si>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</si>
  <si>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</si>
  <si>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</si>
  <si>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</si>
  <si>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</si>
  <si>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</si>
  <si>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</si>
  <si>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</si>
  <si>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</si>
  <si>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</si>
  <si>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</si>
  <si>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</si>
  <si>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</si>
  <si>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</si>
  <si>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</si>
  <si>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</si>
  <si>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</si>
  <si>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</si>
  <si>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</si>
  <si>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</si>
  <si>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</si>
  <si>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</si>
  <si>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</si>
  <si>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</si>
  <si>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</si>
  <si>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</si>
  <si>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</si>
  <si>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</si>
  <si>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</si>
  <si>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</si>
  <si>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</si>
  <si>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</si>
  <si>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</si>
  <si>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</si>
  <si>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</si>
  <si>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</si>
  <si>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</si>
  <si>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</si>
  <si>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</si>
  <si>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</si>
  <si>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</si>
  <si>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</si>
  <si>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</si>
  <si>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</si>
  <si>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</si>
  <si>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</si>
  <si>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</si>
  <si>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</si>
  <si>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</si>
  <si>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</si>
  <si>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</si>
  <si>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</si>
  <si>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</si>
  <si>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</si>
  <si>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</si>
  <si>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</si>
  <si>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</si>
  <si>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</si>
  <si>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</si>
  <si>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</si>
  <si>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</si>
  <si>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</si>
  <si>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</si>
  <si>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</si>
  <si>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</si>
  <si>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</si>
  <si>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</si>
  <si>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</si>
  <si>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</si>
  <si>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</si>
  <si>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</si>
  <si>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</si>
  <si>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</si>
  <si>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</si>
  <si>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</si>
  <si>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</si>
  <si>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</si>
  <si>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</si>
  <si>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</si>
  <si>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</si>
  <si>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</si>
  <si>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</si>
  <si>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</si>
  <si>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</si>
  <si>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</si>
  <si>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</si>
  <si>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</si>
  <si>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</si>
  <si>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</si>
  <si>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</si>
  <si>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</si>
  <si>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</si>
  <si>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</si>
  <si>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</si>
  <si>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</si>
  <si>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</si>
  <si>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</si>
  <si>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</si>
  <si>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</si>
  <si>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</si>
  <si>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</si>
  <si>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</si>
  <si>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</si>
  <si>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</si>
  <si>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</si>
  <si>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</si>
  <si>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</si>
  <si>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</si>
  <si>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</si>
  <si>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</si>
  <si>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</si>
  <si>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</si>
  <si>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</si>
  <si>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</si>
  <si>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</si>
  <si>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</si>
  <si>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</si>
  <si>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</si>
  <si>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</si>
  <si>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</si>
  <si>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</si>
  <si>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</si>
  <si>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</si>
  <si>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</si>
  <si>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</si>
  <si>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</si>
  <si>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</si>
  <si>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</si>
  <si>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</si>
  <si>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</si>
  <si>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</si>
  <si>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</si>
  <si>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</si>
  <si>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</si>
  <si>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</si>
  <si>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</si>
  <si>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</si>
  <si>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</si>
  <si>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</si>
  <si>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</si>
  <si>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</si>
  <si>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</si>
  <si>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</si>
  <si>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</si>
  <si>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</si>
  <si>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</si>
  <si>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</si>
  <si>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</si>
  <si>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</si>
  <si>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</si>
  <si>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</si>
  <si>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</si>
  <si>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</si>
  <si>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</si>
  <si>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</si>
  <si>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</si>
  <si>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</si>
  <si>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</si>
  <si>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</si>
  <si>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</si>
  <si>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</si>
  <si>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</si>
  <si>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</si>
  <si>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</si>
  <si>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</si>
  <si>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</si>
  <si>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</si>
  <si>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</si>
  <si>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</si>
  <si>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</si>
  <si>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</si>
  <si>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</si>
  <si>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</si>
  <si>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</si>
  <si>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</si>
  <si>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</si>
  <si>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</si>
  <si>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</si>
  <si>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</si>
  <si>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</si>
  <si>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</si>
  <si>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</si>
  <si>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</si>
  <si>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</si>
  <si>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</si>
  <si>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</si>
  <si>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</si>
  <si>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</si>
  <si>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</si>
  <si>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</si>
  <si>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</si>
  <si>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</si>
  <si>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</si>
  <si>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</si>
  <si>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</si>
  <si>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</si>
  <si>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</si>
  <si>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</si>
  <si>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</si>
  <si>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</si>
  <si>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</si>
  <si>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</si>
  <si>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</si>
  <si>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</si>
  <si>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</si>
  <si>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</si>
  <si>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</si>
  <si>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</si>
  <si>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</si>
  <si>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</si>
  <si>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</si>
  <si>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</si>
  <si>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</si>
  <si>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</si>
  <si>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</si>
  <si>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</si>
  <si>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</si>
  <si>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</si>
  <si>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</si>
  <si>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</si>
  <si>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</si>
  <si>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</si>
  <si>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</si>
  <si>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</si>
  <si>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</si>
  <si>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</si>
  <si>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</si>
  <si>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</si>
  <si>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</si>
  <si>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</si>
  <si>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</si>
  <si>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</si>
  <si>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</si>
  <si>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</si>
  <si>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</si>
  <si>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</si>
  <si>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</si>
  <si>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</si>
  <si>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</si>
  <si>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</si>
  <si>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</si>
  <si>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</si>
  <si>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</si>
  <si>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</si>
  <si>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</si>
  <si>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</si>
  <si>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</si>
  <si>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</si>
  <si>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</si>
  <si>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</si>
  <si>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</si>
  <si>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</si>
  <si>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</si>
  <si>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</si>
  <si>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</si>
  <si>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</si>
  <si>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</si>
  <si>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</si>
  <si>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</si>
  <si>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</si>
  <si>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</si>
  <si>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</si>
  <si>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</si>
  <si>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</si>
  <si>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</si>
  <si>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</si>
  <si>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</si>
  <si>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</si>
  <si>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</si>
  <si>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</si>
  <si>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</si>
  <si>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</si>
  <si>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</si>
  <si>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</si>
  <si>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</si>
  <si>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</si>
  <si>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</si>
  <si>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</si>
  <si>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</si>
  <si>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</si>
  <si>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</si>
  <si>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</si>
  <si>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</si>
  <si>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</si>
  <si>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</si>
  <si>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</si>
  <si>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</si>
  <si>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</si>
  <si>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</si>
  <si>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</si>
  <si>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</si>
  <si>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</si>
  <si>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</si>
  <si>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</si>
  <si>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</si>
  <si>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</si>
  <si>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</si>
  <si>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</si>
  <si>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</si>
  <si>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</si>
  <si>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</si>
  <si>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</si>
  <si>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</si>
  <si>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</si>
  <si>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</si>
  <si>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</si>
  <si>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</si>
  <si>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</si>
  <si>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</si>
  <si>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</si>
  <si>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</si>
  <si>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</si>
  <si>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</si>
  <si>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</si>
  <si>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</si>
  <si>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</si>
  <si>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</si>
  <si>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</si>
  <si>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</si>
  <si>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</si>
  <si>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</si>
  <si>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</si>
  <si>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</si>
  <si>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</si>
  <si>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</si>
  <si>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</si>
  <si>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</si>
  <si>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</si>
  <si>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</si>
  <si>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</si>
  <si>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</si>
  <si>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</si>
  <si>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</si>
  <si>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</si>
  <si>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</si>
  <si>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</si>
  <si>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</si>
  <si>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</si>
  <si>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</si>
  <si>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</si>
  <si>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</si>
  <si>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</si>
  <si>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</si>
  <si>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</si>
  <si>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</si>
  <si>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</si>
  <si>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</si>
  <si>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</si>
  <si>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</si>
  <si>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</si>
  <si>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</si>
  <si>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</si>
  <si>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</si>
  <si>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</si>
  <si>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</si>
  <si>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</si>
  <si>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</si>
  <si>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</si>
  <si>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</si>
  <si>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</si>
  <si>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</si>
  <si>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</si>
  <si>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</si>
  <si>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</si>
  <si>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</si>
  <si>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</si>
  <si>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</si>
  <si>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</si>
  <si>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</si>
  <si>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</si>
  <si>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</si>
  <si>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</si>
  <si>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</si>
  <si>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</si>
  <si>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</si>
  <si>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</si>
  <si>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</si>
  <si>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</si>
  <si>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</si>
  <si>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</si>
  <si>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</si>
  <si>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</si>
  <si>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</si>
  <si>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</si>
  <si>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</si>
  <si>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</si>
  <si>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</si>
  <si>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</si>
  <si>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</si>
  <si>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</si>
  <si>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</si>
  <si>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</si>
  <si>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</si>
  <si>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</si>
  <si>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</si>
  <si>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</si>
  <si>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</si>
  <si>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</si>
  <si>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</si>
  <si>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</si>
  <si>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</si>
  <si>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</si>
  <si>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</si>
  <si>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</si>
  <si>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</si>
  <si>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</si>
  <si>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</si>
  <si>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</si>
  <si>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</si>
  <si>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</si>
  <si>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</si>
  <si>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</si>
  <si>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</si>
  <si>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</si>
  <si>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</si>
  <si>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</si>
  <si>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</si>
  <si>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</si>
  <si>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</si>
  <si>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</si>
  <si>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</si>
  <si>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</si>
  <si>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</si>
  <si>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</si>
  <si>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</si>
  <si>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</si>
  <si>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</si>
  <si>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</si>
  <si>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</si>
  <si>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</si>
  <si>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</si>
  <si>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</si>
  <si>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</si>
  <si>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</si>
  <si>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</si>
  <si>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</si>
  <si>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</si>
  <si>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</si>
  <si>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</si>
  <si>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</si>
  <si>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</si>
  <si>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</si>
  <si>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</si>
  <si>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</si>
  <si>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</si>
  <si>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</si>
  <si>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</si>
  <si>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</si>
  <si>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</si>
  <si>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</si>
  <si>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</si>
  <si>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</si>
  <si>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</si>
  <si>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</si>
  <si>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</si>
  <si>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</si>
  <si>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</si>
  <si>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</si>
  <si>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</si>
  <si>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</si>
  <si>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</si>
  <si>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</si>
  <si>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</si>
  <si>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</si>
  <si>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</si>
  <si>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</si>
  <si>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</si>
  <si>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</si>
  <si>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</si>
  <si>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</si>
  <si>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</si>
  <si>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</si>
  <si>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</si>
  <si>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</si>
  <si>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</si>
  <si>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</si>
  <si>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</si>
  <si>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</si>
  <si>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</si>
  <si>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</si>
  <si>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</si>
  <si>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</si>
  <si>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</si>
  <si>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</si>
  <si>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</si>
  <si>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</si>
  <si>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</si>
  <si>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</si>
  <si>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</si>
  <si>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</si>
  <si>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</si>
  <si>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</si>
  <si>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</si>
  <si>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</si>
  <si>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</si>
  <si>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</si>
  <si>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</si>
  <si>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</si>
  <si>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</si>
  <si>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</si>
  <si>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</si>
  <si>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</si>
  <si>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</si>
  <si>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</si>
  <si>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</si>
  <si>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</si>
  <si>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</si>
  <si>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</si>
  <si>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</si>
  <si>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</si>
  <si>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</si>
  <si>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</si>
  <si>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</si>
  <si>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</si>
  <si>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</si>
  <si>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</si>
  <si>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</si>
  <si>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</si>
  <si>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</si>
  <si>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</si>
  <si>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</si>
  <si>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</si>
  <si>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</si>
  <si>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</si>
  <si>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</si>
  <si>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</si>
  <si>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</si>
  <si>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</si>
  <si>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</si>
  <si>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</si>
  <si>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</si>
  <si>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</si>
  <si>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</si>
  <si>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</si>
  <si>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</si>
  <si>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</si>
  <si>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</si>
  <si>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</si>
  <si>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</si>
  <si>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</si>
  <si>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</si>
  <si>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</si>
  <si>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</si>
  <si>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</si>
  <si>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</si>
  <si>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</si>
  <si>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</si>
  <si>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</si>
  <si>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</si>
  <si>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</si>
  <si>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</si>
  <si>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</si>
  <si>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</si>
  <si>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</si>
  <si>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</si>
  <si>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</si>
  <si>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</si>
  <si>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</si>
  <si>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</si>
  <si>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</si>
  <si>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</si>
  <si>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</si>
  <si>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</si>
  <si>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</si>
  <si>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</si>
  <si>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</si>
  <si>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</si>
  <si>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</si>
  <si>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</si>
  <si>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</si>
  <si>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</si>
  <si>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</si>
  <si>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</si>
  <si>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</si>
  <si>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</si>
  <si>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</si>
  <si>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</si>
  <si>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</si>
  <si>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</si>
  <si>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</si>
  <si>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</si>
  <si>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</si>
  <si>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</si>
  <si>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</si>
  <si>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</si>
  <si>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</si>
  <si>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</si>
  <si>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</si>
  <si>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</si>
  <si>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</si>
  <si>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</si>
  <si>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</si>
  <si>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</si>
  <si>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</si>
  <si>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</si>
  <si>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</si>
  <si>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</si>
  <si>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</si>
  <si>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</si>
  <si>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</si>
  <si>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</si>
  <si>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</si>
  <si>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</si>
  <si>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</si>
  <si>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</si>
  <si>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</si>
  <si>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</si>
  <si>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</si>
  <si>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</si>
  <si>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</si>
  <si>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</si>
  <si>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</si>
  <si>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</si>
  <si>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</si>
  <si>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</si>
  <si>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</si>
  <si>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</si>
  <si>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</si>
  <si>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</si>
  <si>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</si>
  <si>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</si>
  <si>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</si>
  <si>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</si>
  <si>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</si>
  <si>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</si>
  <si>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</si>
  <si>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</si>
  <si>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</si>
  <si>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</si>
  <si>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</si>
  <si>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</si>
  <si>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</si>
  <si>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</si>
  <si>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</si>
  <si>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</si>
  <si>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</si>
  <si>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</si>
  <si>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</si>
  <si>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</si>
  <si>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</si>
  <si>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</si>
  <si>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</si>
  <si>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</si>
  <si>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</si>
  <si>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</si>
  <si>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</si>
  <si>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</si>
  <si>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</si>
  <si>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</si>
  <si>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</si>
  <si>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</si>
  <si>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</si>
  <si>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</si>
  <si>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</si>
  <si>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</si>
  <si>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</si>
  <si>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</si>
  <si>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</si>
  <si>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</si>
  <si>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</si>
  <si>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</si>
  <si>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</si>
  <si>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</si>
  <si>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</si>
  <si>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</si>
  <si>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</si>
  <si>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</si>
  <si>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</si>
  <si>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</si>
  <si>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</si>
  <si>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</si>
  <si>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</si>
  <si>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</si>
  <si>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</si>
  <si>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</si>
  <si>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</si>
  <si>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</si>
  <si>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</si>
  <si>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</si>
  <si>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</si>
  <si>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</si>
  <si>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</si>
  <si>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</si>
  <si>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</si>
  <si>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</si>
  <si>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</si>
  <si>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</si>
  <si>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</si>
  <si>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</si>
  <si>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</si>
  <si>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</si>
  <si>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</si>
  <si>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</si>
  <si>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</si>
  <si>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</si>
  <si>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</si>
  <si>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</si>
  <si>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</si>
  <si>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</si>
  <si>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</si>
  <si>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</si>
  <si>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</si>
  <si>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</si>
  <si>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</si>
  <si>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</si>
  <si>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</si>
  <si>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</si>
  <si>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</si>
  <si>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</si>
  <si>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</si>
  <si>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</si>
  <si>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</si>
  <si>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</si>
  <si>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</si>
  <si>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</si>
  <si>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</si>
  <si>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</si>
  <si>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</si>
  <si>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</si>
  <si>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</si>
  <si>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</si>
  <si>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</si>
  <si>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</si>
  <si>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</si>
  <si>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</si>
  <si>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</si>
  <si>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</si>
  <si>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</si>
  <si>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</si>
  <si>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</si>
  <si>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</si>
  <si>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</si>
  <si>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</si>
  <si>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</si>
  <si>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</si>
  <si>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</si>
  <si>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</si>
  <si>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</si>
  <si>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</si>
  <si>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</si>
  <si>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</si>
  <si>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</si>
  <si>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</si>
  <si>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</si>
  <si>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</si>
  <si>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</si>
  <si>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</si>
  <si>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</si>
  <si>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</si>
  <si>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</si>
  <si>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</si>
  <si>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</si>
  <si>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</si>
  <si>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</si>
  <si>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</si>
  <si>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</si>
  <si>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</si>
  <si>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</si>
  <si>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</si>
  <si>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</si>
  <si>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</si>
  <si>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</si>
  <si>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</si>
  <si>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</si>
  <si>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</si>
  <si>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</si>
  <si>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</si>
  <si>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</si>
  <si>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</si>
  <si>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</si>
  <si>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</si>
  <si>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</si>
  <si>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</si>
  <si>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</si>
  <si>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</si>
  <si>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</si>
  <si>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</si>
  <si>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</si>
  <si>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</si>
  <si>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</si>
  <si>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</si>
  <si>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</si>
  <si>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</si>
  <si>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</si>
  <si>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</si>
  <si>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</si>
  <si>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</si>
  <si>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</si>
  <si>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</si>
  <si>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</si>
  <si>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</si>
  <si>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</si>
  <si>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</si>
  <si>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</si>
  <si>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</si>
  <si>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</si>
  <si>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</si>
  <si>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</si>
  <si>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</si>
  <si>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</si>
  <si>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</si>
  <si>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</si>
  <si>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</si>
  <si>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</si>
  <si>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</si>
  <si>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</si>
  <si>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</si>
  <si>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</si>
  <si>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</si>
  <si>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</si>
  <si>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</si>
  <si>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</si>
  <si>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</si>
  <si>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</si>
  <si>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</si>
  <si>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</si>
  <si>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</si>
  <si>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</si>
  <si>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</si>
  <si>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</si>
  <si>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</si>
  <si>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</si>
  <si>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</si>
  <si>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</si>
  <si>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</si>
  <si>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</si>
  <si>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</si>
  <si>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</si>
  <si>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</si>
  <si>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</si>
  <si>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</si>
  <si>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</si>
  <si>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</si>
  <si>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</si>
  <si>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</si>
  <si>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</si>
  <si>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</si>
  <si>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</si>
  <si>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</si>
  <si>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</si>
  <si>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</si>
  <si>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</si>
  <si>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</si>
  <si>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</si>
  <si>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</si>
  <si>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</si>
  <si>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</si>
  <si>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</si>
  <si>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</si>
  <si>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</si>
  <si>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</si>
  <si>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</si>
  <si>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</si>
  <si>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</si>
  <si>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</si>
  <si>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</si>
  <si>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</si>
  <si>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</si>
  <si>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</si>
  <si>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</si>
  <si>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</si>
  <si>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</si>
  <si>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</si>
  <si>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</si>
  <si>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</si>
  <si>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</si>
  <si>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</si>
  <si>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</si>
  <si>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</si>
  <si>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</si>
  <si>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</si>
  <si>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</si>
  <si>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</si>
  <si>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</si>
  <si>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</si>
  <si>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</si>
  <si>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</si>
  <si>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</si>
  <si>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</si>
  <si>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</si>
  <si>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</si>
  <si>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</si>
  <si>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</si>
  <si>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</si>
  <si>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</si>
  <si>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</si>
  <si>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</si>
  <si>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</si>
  <si>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</si>
  <si>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</si>
  <si>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</si>
  <si>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</si>
  <si>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</si>
  <si>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</si>
  <si>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</si>
  <si>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</si>
  <si>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</si>
  <si>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</si>
  <si>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</si>
  <si>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</si>
  <si>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</si>
  <si>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</si>
  <si>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</si>
  <si>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</si>
  <si>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</si>
  <si>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</si>
  <si>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</si>
  <si>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</si>
  <si>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</si>
  <si>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</si>
  <si>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</si>
  <si>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</si>
  <si>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</si>
  <si>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</si>
  <si>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</si>
  <si>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</si>
  <si>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</si>
  <si>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</si>
  <si>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</si>
  <si>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</si>
  <si>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</si>
  <si>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</si>
  <si>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</si>
  <si>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</si>
  <si>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</si>
  <si>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</si>
  <si>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</si>
  <si>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</si>
  <si>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</si>
  <si>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</si>
  <si>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</si>
  <si>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</si>
  <si>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</si>
  <si>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</si>
  <si>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</si>
  <si>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</si>
  <si>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</si>
  <si>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</si>
  <si>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</si>
  <si>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</si>
  <si>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</si>
  <si>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</si>
  <si>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</si>
  <si>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</si>
  <si>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</si>
  <si>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</si>
  <si>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</si>
  <si>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</si>
  <si>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</si>
  <si>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</si>
  <si>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</si>
  <si>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</si>
  <si>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</si>
  <si>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</si>
  <si>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</si>
  <si>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</si>
  <si>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</si>
  <si>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</si>
  <si>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</si>
  <si>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</si>
  <si>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</si>
  <si>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</si>
  <si>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</si>
  <si>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</si>
  <si>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</si>
  <si>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</si>
  <si>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</si>
  <si>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</si>
  <si>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</si>
  <si>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</si>
  <si>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</si>
  <si>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</si>
  <si>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</si>
  <si>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</si>
  <si>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</si>
  <si>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</si>
  <si>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</si>
  <si>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</si>
  <si>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</si>
  <si>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</si>
  <si>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</si>
  <si>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</si>
  <si>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</si>
  <si>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</si>
  <si>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</si>
  <si>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</si>
  <si>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</si>
  <si>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</si>
  <si>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</si>
  <si>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</si>
  <si>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</si>
  <si>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</si>
  <si>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</si>
  <si>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</si>
  <si>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</si>
  <si>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</si>
  <si>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</si>
  <si>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</si>
  <si>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</si>
  <si>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</si>
  <si>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</si>
  <si>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</si>
  <si>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</si>
  <si>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</si>
  <si>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</si>
  <si>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</si>
  <si>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</si>
  <si>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</si>
  <si>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</si>
  <si>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</si>
  <si>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</si>
  <si>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</si>
  <si>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</si>
  <si>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</si>
  <si>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</si>
  <si>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</si>
  <si>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</si>
  <si>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</si>
  <si>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</si>
  <si>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</si>
  <si>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</si>
  <si>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</si>
  <si>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</si>
  <si>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</si>
  <si>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</si>
  <si>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</si>
  <si>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</si>
  <si>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</si>
  <si>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</si>
  <si>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</si>
  <si>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</si>
  <si>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</si>
  <si>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</si>
  <si>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</si>
  <si>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</si>
  <si>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</si>
  <si>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</si>
  <si>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</si>
  <si>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</si>
  <si>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</si>
  <si>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</si>
  <si>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</si>
  <si>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</si>
  <si>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</si>
  <si>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</si>
  <si>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</si>
  <si>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</si>
  <si>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</si>
  <si>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</si>
  <si>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</si>
  <si>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</si>
  <si>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</si>
  <si>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</si>
  <si>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</si>
  <si>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</si>
  <si>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</si>
  <si>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</si>
  <si>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</si>
  <si>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</si>
  <si>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</si>
  <si>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</si>
  <si>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</si>
  <si>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</si>
  <si>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</si>
  <si>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</si>
  <si>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</si>
  <si>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</si>
  <si>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</si>
  <si>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</si>
  <si>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</si>
  <si>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</si>
  <si>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</si>
  <si>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</si>
  <si>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</si>
  <si>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</si>
  <si>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</si>
  <si>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</si>
  <si>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</si>
  <si>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</si>
  <si>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</si>
  <si>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</si>
  <si>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</si>
  <si>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</si>
  <si>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</si>
  <si>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</si>
  <si>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</si>
  <si>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</si>
  <si>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</si>
  <si>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</si>
  <si>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</si>
  <si>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</si>
  <si>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</si>
  <si>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</si>
  <si>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</si>
  <si>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</si>
  <si>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</si>
  <si>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</si>
  <si>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</si>
  <si>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</si>
  <si>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</si>
  <si>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</si>
  <si>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</si>
  <si>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</si>
  <si>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</si>
  <si>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</si>
  <si>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</si>
  <si>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</si>
  <si>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</si>
  <si>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</si>
  <si>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</si>
  <si>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</si>
  <si>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</si>
  <si>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</si>
  <si>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</si>
  <si>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</si>
  <si>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</si>
  <si>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</si>
  <si>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</si>
  <si>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</si>
  <si>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</si>
  <si>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</si>
  <si>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</si>
  <si>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</si>
  <si>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</si>
  <si>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</si>
  <si>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</si>
  <si>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</si>
  <si>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</si>
  <si>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</si>
  <si>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</si>
  <si>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</si>
  <si>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</si>
  <si>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</si>
  <si>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</si>
  <si>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</si>
  <si>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</si>
  <si>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</si>
  <si>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</si>
  <si>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</si>
  <si>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</si>
  <si>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</si>
  <si>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</si>
  <si>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</si>
  <si>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</si>
  <si>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</si>
  <si>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</si>
  <si>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</si>
  <si>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</si>
  <si>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</si>
  <si>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</si>
  <si>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</si>
  <si>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</si>
  <si>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</si>
  <si>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</si>
  <si>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</si>
  <si>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</si>
  <si>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</si>
  <si>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</si>
  <si>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</si>
  <si>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</si>
  <si>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</si>
  <si>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</si>
  <si>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</si>
  <si>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</si>
  <si>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</si>
  <si>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</si>
  <si>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</si>
  <si>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</si>
  <si>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</si>
  <si>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</si>
  <si>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</si>
  <si>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</si>
  <si>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</si>
  <si>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</si>
  <si>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</si>
  <si>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</si>
  <si>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</si>
  <si>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</si>
  <si>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</si>
  <si>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</si>
  <si>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</si>
  <si>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</si>
  <si>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</si>
  <si>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</si>
  <si>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</si>
  <si>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</si>
  <si>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</si>
  <si>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</si>
  <si>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</si>
  <si>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</si>
  <si>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</si>
  <si>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</si>
  <si>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</si>
  <si>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</si>
  <si>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</si>
  <si>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</si>
  <si>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</si>
  <si>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</si>
  <si>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</si>
  <si>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</si>
  <si>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</si>
  <si>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</si>
  <si>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</si>
  <si>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</si>
  <si>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</si>
  <si>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</si>
  <si>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</si>
  <si>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</si>
  <si>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</si>
  <si>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</si>
  <si>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</si>
  <si>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</si>
  <si>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</si>
  <si>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</si>
  <si>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</si>
  <si>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</si>
  <si>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</si>
  <si>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</si>
  <si>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</si>
  <si>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</si>
  <si>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</si>
  <si>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</si>
  <si>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</si>
  <si>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</si>
  <si>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</si>
  <si>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</si>
  <si>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</si>
  <si>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</si>
  <si>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</si>
  <si>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</si>
  <si>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</si>
  <si>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</si>
  <si>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</si>
  <si>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</si>
  <si>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</si>
  <si>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</si>
  <si>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</si>
  <si>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</si>
  <si>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</si>
  <si>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</si>
  <si>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</si>
  <si>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</si>
  <si>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</si>
  <si>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</si>
  <si>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</si>
  <si>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</si>
  <si>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</si>
  <si>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</si>
  <si>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</si>
  <si>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</si>
  <si>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</si>
  <si>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</si>
  <si>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</si>
  <si>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</si>
  <si>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</si>
  <si>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</si>
  <si>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</si>
  <si>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</si>
  <si>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</si>
  <si>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</si>
  <si>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</si>
  <si>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</si>
  <si>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</si>
  <si>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</si>
  <si>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</si>
  <si>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</si>
  <si>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</si>
  <si>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</si>
  <si>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</si>
  <si>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</si>
  <si>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</si>
  <si>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</si>
  <si>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</si>
  <si>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</si>
  <si>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</si>
  <si>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</si>
  <si>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</si>
  <si>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</si>
  <si>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</si>
  <si>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</si>
  <si>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</si>
  <si>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</si>
  <si>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</si>
  <si>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</si>
  <si>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</si>
  <si>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</si>
  <si>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</si>
  <si>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</si>
  <si>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</si>
  <si>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</si>
  <si>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</si>
  <si>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</si>
  <si>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</si>
  <si>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</si>
  <si>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</si>
  <si>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</si>
  <si>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</si>
  <si>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</si>
  <si>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</si>
  <si>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</si>
  <si>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</si>
  <si>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</si>
  <si>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</si>
  <si>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</si>
  <si>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</si>
  <si>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</si>
  <si>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</si>
  <si>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</si>
  <si>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</si>
  <si>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</si>
  <si>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</si>
  <si>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</si>
  <si>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</si>
  <si>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</si>
  <si>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</si>
  <si>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</si>
  <si>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</si>
  <si>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</si>
  <si>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</si>
  <si>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</si>
  <si>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</si>
  <si>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</si>
  <si>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</si>
  <si>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</si>
  <si>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</si>
  <si>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</si>
  <si>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</si>
  <si>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</si>
  <si>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</si>
  <si>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</si>
  <si>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</si>
  <si>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</si>
  <si>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</si>
  <si>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</si>
  <si>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</si>
  <si>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</si>
  <si>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</si>
  <si>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</si>
  <si>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</si>
  <si>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</si>
  <si>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</si>
  <si>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</si>
  <si>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</si>
  <si>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</si>
  <si>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</si>
  <si>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</si>
  <si>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</si>
  <si>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</si>
  <si>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</si>
  <si>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</si>
  <si>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</si>
  <si>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</si>
  <si>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</si>
  <si>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</si>
  <si>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</si>
  <si>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</si>
  <si>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</si>
  <si>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</si>
  <si>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</si>
  <si>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</si>
  <si>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</si>
  <si>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</si>
  <si>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</si>
  <si>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</si>
  <si>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</si>
  <si>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</si>
  <si>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</si>
  <si>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</si>
  <si>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</si>
  <si>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</si>
  <si>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</si>
  <si>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</si>
  <si>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</si>
  <si>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</si>
  <si>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</si>
  <si>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</si>
  <si>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</si>
  <si>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</si>
  <si>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</si>
  <si>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</si>
  <si>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</si>
  <si>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</si>
  <si>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</si>
  <si>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</si>
  <si>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</si>
  <si>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</si>
  <si>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</si>
  <si>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</si>
  <si>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</si>
  <si>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</si>
  <si>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</si>
  <si>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</si>
  <si>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</si>
  <si>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</si>
  <si>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</si>
  <si>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</si>
  <si>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</si>
  <si>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</si>
  <si>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</si>
  <si>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</si>
  <si>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</si>
  <si>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</si>
  <si>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</si>
  <si>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</si>
  <si>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</si>
  <si>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</si>
  <si>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</si>
  <si>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</si>
  <si>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</si>
  <si>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</si>
  <si>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</si>
  <si>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</si>
  <si>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</si>
  <si>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</si>
  <si>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</si>
  <si>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</si>
  <si>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</si>
  <si>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</si>
  <si>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</si>
  <si>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</si>
  <si>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</si>
  <si>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</si>
  <si>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</si>
  <si>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</si>
  <si>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</si>
  <si>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</si>
  <si>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</si>
  <si>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</si>
  <si>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</si>
  <si>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</si>
  <si>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</si>
  <si>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</si>
  <si>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</si>
  <si>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</si>
  <si>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</si>
  <si>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</si>
  <si>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</si>
  <si>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</si>
  <si>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</si>
  <si>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</si>
  <si>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</si>
  <si>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</si>
  <si>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</si>
  <si>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</si>
  <si>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</si>
  <si>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</si>
  <si>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</si>
  <si>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</si>
  <si>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</si>
  <si>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</si>
  <si>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</si>
  <si>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</si>
  <si>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</si>
  <si>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</si>
  <si>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</si>
  <si>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</si>
  <si>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</si>
  <si>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</si>
  <si>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</si>
  <si>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</si>
  <si>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</si>
  <si>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</si>
  <si>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</si>
  <si>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</si>
  <si>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</si>
  <si>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</si>
  <si>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</si>
  <si>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</si>
  <si>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</si>
  <si>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</si>
  <si>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</si>
  <si>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</si>
  <si>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</si>
  <si>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</si>
  <si>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</si>
  <si>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</si>
  <si>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</si>
  <si>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</si>
  <si>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</si>
  <si>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</si>
  <si>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</si>
  <si>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</si>
  <si>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</si>
  <si>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</si>
  <si>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</si>
  <si>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</si>
  <si>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</si>
  <si>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</si>
  <si>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</si>
  <si>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</si>
  <si>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</si>
  <si>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</si>
  <si>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</si>
  <si>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</si>
  <si>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</si>
  <si>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</si>
  <si>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</si>
  <si>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</si>
  <si>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</si>
  <si>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</si>
  <si>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</si>
  <si>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</si>
  <si>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</si>
  <si>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</si>
  <si>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</si>
  <si>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</si>
  <si>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</si>
  <si>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</si>
  <si>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</si>
  <si>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</si>
  <si>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</si>
  <si>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</si>
  <si>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</si>
  <si>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</si>
  <si>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</si>
  <si>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</si>
  <si>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</si>
  <si>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</si>
  <si>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</si>
  <si>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</si>
  <si>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</si>
  <si>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</si>
  <si>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</si>
  <si>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</si>
  <si>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</si>
  <si>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</si>
  <si>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</si>
  <si>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</si>
  <si>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</si>
  <si>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</si>
  <si>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</si>
  <si>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</si>
  <si>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</si>
  <si>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</si>
  <si>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</si>
  <si>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</si>
  <si>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</si>
  <si>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</si>
  <si>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</si>
  <si>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</si>
  <si>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</si>
  <si>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</si>
  <si>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</si>
  <si>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</si>
  <si>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</si>
  <si>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</si>
  <si>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</si>
  <si>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</si>
  <si>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</si>
  <si>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</si>
  <si>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</si>
  <si>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</si>
  <si>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</si>
  <si>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</si>
  <si>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</si>
  <si>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</si>
  <si>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</si>
  <si>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</si>
  <si>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</si>
  <si>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</si>
  <si>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</si>
  <si>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</si>
  <si>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</si>
  <si>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</si>
  <si>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</si>
  <si>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</si>
  <si>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</si>
  <si>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</si>
  <si>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</si>
  <si>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</si>
  <si>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</si>
  <si>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</si>
  <si>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</si>
  <si>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</si>
  <si>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</si>
  <si>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</si>
  <si>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</si>
  <si>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</si>
  <si>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</si>
  <si>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</si>
  <si>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</si>
  <si>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</si>
  <si>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</si>
  <si>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</si>
  <si>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</si>
  <si>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</si>
  <si>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</si>
  <si>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</si>
  <si>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</si>
  <si>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</si>
  <si>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</si>
  <si>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</si>
  <si>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</si>
  <si>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</si>
  <si>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</si>
  <si>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</si>
  <si>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</si>
  <si>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</si>
  <si>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</si>
  <si>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</si>
  <si>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</si>
  <si>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</si>
  <si>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</si>
  <si>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</si>
  <si>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</si>
  <si>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</si>
  <si>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</si>
  <si>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</si>
  <si>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</si>
  <si>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</si>
  <si>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</si>
  <si>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</si>
  <si>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</si>
  <si>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</si>
  <si>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</si>
  <si>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</si>
  <si>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</si>
  <si>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</si>
  <si>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</si>
  <si>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</si>
  <si>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</si>
  <si>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</si>
  <si>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</si>
  <si>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</si>
  <si>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</si>
  <si>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</si>
  <si>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</si>
  <si>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</si>
  <si>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</si>
  <si>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</si>
  <si>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</si>
  <si>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</si>
  <si>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</si>
  <si>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</si>
  <si>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</si>
  <si>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</si>
  <si>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</si>
  <si>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</si>
  <si>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</si>
  <si>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</si>
  <si>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</si>
  <si>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</si>
  <si>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</si>
  <si>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</si>
  <si>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</si>
  <si>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</si>
  <si>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</si>
  <si>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</si>
  <si>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</si>
  <si>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</si>
  <si>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</si>
  <si>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</si>
  <si>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</si>
  <si>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</si>
  <si>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</si>
  <si>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</si>
  <si>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</si>
  <si>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</si>
  <si>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</si>
  <si>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</si>
  <si>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</si>
  <si>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</si>
  <si>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</si>
  <si>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</si>
  <si>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</si>
  <si>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</si>
  <si>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</si>
  <si>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</si>
  <si>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</si>
  <si>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</si>
  <si>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</si>
  <si>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</si>
  <si>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</si>
  <si>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</si>
  <si>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</si>
  <si>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</si>
  <si>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</si>
  <si>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</si>
  <si>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</si>
  <si>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</si>
  <si>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</si>
  <si>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</si>
  <si>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</si>
  <si>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</si>
  <si>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</si>
  <si>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</si>
  <si>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</si>
  <si>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</si>
  <si>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</si>
  <si>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</si>
  <si>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</si>
  <si>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</si>
  <si>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</si>
  <si>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</si>
  <si>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</si>
  <si>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</si>
  <si>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</si>
  <si>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</si>
  <si>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</si>
  <si>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</si>
  <si>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</si>
  <si>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</si>
  <si>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</si>
  <si>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</si>
  <si>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</si>
  <si>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</si>
  <si>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</si>
  <si>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</si>
  <si>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</si>
  <si>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</si>
  <si>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</si>
  <si>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</si>
  <si>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</si>
  <si>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</si>
  <si>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</si>
  <si>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</si>
  <si>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</si>
  <si>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</si>
  <si>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</si>
  <si>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</si>
  <si>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</si>
  <si>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</si>
  <si>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</si>
  <si>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</si>
  <si>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</si>
  <si>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</si>
  <si>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</si>
  <si>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</si>
  <si>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</si>
  <si>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</si>
  <si>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</si>
  <si>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</si>
  <si>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</si>
  <si>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</si>
  <si>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</si>
  <si>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</si>
  <si>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</si>
  <si>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</si>
  <si>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</si>
  <si>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</si>
  <si>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</si>
  <si>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</si>
  <si>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</si>
  <si>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</si>
  <si>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</si>
  <si>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</si>
  <si>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</si>
  <si>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</si>
  <si>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</si>
  <si>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</si>
  <si>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</si>
  <si>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</si>
  <si>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</si>
  <si>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</si>
  <si>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</si>
  <si>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</si>
  <si>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</si>
  <si>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</si>
  <si>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</si>
  <si>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</si>
  <si>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</si>
  <si>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</si>
  <si>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</si>
  <si>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</si>
  <si>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</si>
  <si>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</si>
  <si>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</si>
  <si>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</si>
  <si>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</si>
  <si>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</si>
  <si>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</si>
  <si>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</si>
  <si>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</si>
  <si>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</si>
  <si>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</si>
  <si>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</si>
  <si>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</si>
  <si>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</si>
  <si>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</si>
  <si>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</si>
  <si>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</si>
  <si>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</si>
  <si>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</si>
  <si>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</si>
  <si>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</si>
  <si>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</si>
  <si>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</si>
  <si>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</si>
  <si>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</si>
  <si>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</si>
  <si>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</si>
  <si>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</si>
  <si>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</si>
  <si>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</si>
  <si>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</si>
  <si>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</si>
  <si>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</si>
  <si>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</si>
  <si>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</si>
  <si>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</si>
  <si>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</si>
  <si>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</si>
  <si>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</si>
  <si>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</si>
  <si>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</si>
  <si>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</si>
  <si>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</si>
  <si>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</si>
  <si>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</si>
  <si>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</si>
  <si>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</si>
  <si>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</si>
  <si>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</si>
  <si>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</si>
  <si>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</si>
  <si>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</si>
  <si>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</si>
  <si>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</si>
  <si>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</si>
  <si>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</si>
  <si>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</si>
  <si>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</si>
  <si>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</si>
  <si>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</si>
  <si>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</si>
  <si>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</si>
  <si>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</si>
  <si>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</si>
  <si>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</si>
  <si>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</si>
  <si>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</si>
  <si>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</si>
  <si>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</si>
  <si>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</si>
  <si>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</si>
  <si>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</si>
  <si>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</si>
  <si>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</si>
  <si>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</si>
  <si>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</si>
  <si>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</si>
  <si>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</si>
  <si>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</si>
  <si>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</si>
  <si>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</si>
  <si>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</si>
  <si>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</si>
  <si>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</si>
  <si>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</si>
  <si>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</si>
  <si>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</si>
  <si>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</si>
  <si>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</si>
  <si>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</si>
  <si>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</si>
  <si>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</si>
  <si>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</si>
  <si>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</si>
  <si>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</si>
  <si>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</si>
  <si>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</si>
  <si>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</si>
  <si>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</si>
  <si>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</si>
  <si>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</si>
  <si>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</si>
  <si>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</si>
  <si>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</si>
  <si>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</si>
  <si>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</si>
  <si>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</si>
  <si>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</si>
  <si>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</si>
  <si>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</si>
  <si>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</si>
  <si>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</si>
  <si>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</si>
  <si>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</si>
  <si>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</si>
  <si>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</si>
  <si>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</si>
  <si>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</si>
  <si>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</si>
  <si>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</si>
  <si>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</si>
  <si>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</si>
  <si>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</si>
  <si>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</si>
  <si>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</si>
  <si>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</si>
  <si>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</si>
  <si>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</si>
  <si>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</si>
  <si>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</si>
  <si>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</si>
  <si>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</si>
  <si>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</si>
  <si>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</si>
  <si>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</si>
  <si>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</si>
  <si>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</si>
  <si>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</si>
  <si>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</si>
  <si>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</si>
  <si>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</si>
  <si>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</si>
  <si>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</si>
  <si>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</si>
  <si>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</si>
  <si>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</si>
  <si>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</si>
  <si>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</si>
  <si>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</si>
  <si>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</si>
  <si>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</si>
  <si>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</si>
  <si>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</si>
  <si>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</si>
  <si>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</si>
  <si>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</si>
  <si>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</si>
  <si>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</si>
  <si>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</si>
  <si>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</si>
  <si>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</si>
  <si>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</si>
  <si>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</si>
  <si>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</si>
  <si>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</si>
  <si>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</si>
  <si>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</si>
  <si>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</si>
  <si>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</si>
  <si>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</si>
  <si>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</si>
  <si>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</si>
  <si>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</si>
  <si>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</si>
  <si>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</si>
  <si>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</si>
  <si>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</si>
  <si>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</si>
  <si>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</si>
  <si>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</si>
  <si>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</si>
  <si>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</si>
  <si>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</si>
  <si>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</si>
  <si>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</si>
  <si>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</si>
  <si>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</si>
  <si>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</si>
  <si>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</si>
  <si>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</si>
  <si>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</si>
  <si>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</si>
  <si>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</si>
  <si>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</si>
  <si>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</si>
  <si>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</si>
  <si>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</si>
  <si>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</si>
  <si>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</si>
  <si>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</si>
  <si>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</si>
  <si>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</si>
  <si>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</si>
  <si>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</si>
  <si>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</si>
  <si>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</si>
  <si>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</si>
  <si>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</si>
  <si>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</si>
  <si>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</si>
  <si>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</si>
  <si>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</si>
  <si>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</si>
  <si>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</si>
  <si>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</si>
  <si>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</si>
  <si>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</si>
  <si>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</si>
  <si>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</si>
  <si>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</si>
  <si>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</si>
  <si>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</si>
  <si>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</si>
  <si>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</si>
  <si>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</si>
  <si>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</si>
  <si>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</si>
  <si>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</si>
  <si>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</si>
  <si>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</si>
  <si>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</si>
  <si>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</si>
  <si>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</si>
  <si>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</si>
  <si>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</si>
  <si>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</si>
  <si>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</si>
  <si>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</si>
  <si>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</si>
  <si>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</si>
  <si>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</si>
  <si>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</si>
  <si>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</si>
  <si>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</si>
  <si>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</si>
  <si>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</si>
  <si>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</si>
  <si>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</si>
  <si>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</si>
  <si>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</si>
  <si>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</si>
  <si>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</si>
  <si>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</si>
  <si>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</si>
  <si>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</si>
  <si>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</si>
  <si>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</si>
  <si>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</si>
  <si>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</si>
  <si>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</si>
  <si>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</si>
  <si>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</si>
  <si>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</si>
  <si>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</si>
  <si>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</si>
  <si>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</si>
  <si>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</si>
  <si>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</si>
  <si>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</si>
  <si>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</si>
  <si>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</si>
  <si>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</si>
  <si>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</si>
  <si>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</si>
  <si>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</si>
  <si>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</si>
  <si>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</si>
  <si>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</si>
  <si>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</si>
  <si>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</si>
  <si>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</si>
  <si>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</si>
  <si>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</si>
  <si>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</si>
  <si>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</si>
  <si>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</si>
  <si>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</si>
  <si>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</si>
  <si>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</si>
  <si>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</si>
  <si>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</si>
  <si>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</si>
  <si>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</si>
  <si>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</si>
  <si>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</si>
  <si>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</si>
  <si>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</si>
  <si>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</si>
  <si>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</si>
  <si>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</si>
  <si>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</si>
  <si>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</si>
  <si>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</si>
  <si>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</si>
  <si>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</si>
  <si>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</si>
  <si>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</si>
  <si>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</si>
  <si>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</si>
  <si>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</si>
  <si>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</si>
  <si>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</si>
  <si>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</si>
  <si>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</si>
  <si>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</si>
  <si>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</si>
  <si>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</si>
  <si>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</si>
  <si>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</si>
  <si>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</si>
  <si>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</si>
  <si>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</si>
  <si>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</si>
  <si>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</si>
  <si>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</si>
  <si>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</si>
  <si>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</si>
  <si>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</si>
  <si>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</si>
  <si>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</si>
  <si>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</si>
  <si>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</si>
  <si>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</si>
  <si>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</si>
  <si>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</si>
  <si>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</si>
  <si>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</si>
  <si>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</si>
  <si>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</si>
  <si>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</si>
  <si>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</si>
  <si>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</si>
  <si>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</si>
  <si>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</si>
  <si>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</si>
  <si>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</si>
  <si>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</si>
  <si>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</si>
  <si>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</si>
  <si>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</si>
  <si>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</si>
  <si>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</si>
  <si>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</si>
  <si>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</si>
  <si>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</si>
  <si>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</si>
  <si>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</si>
  <si>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</si>
  <si>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</si>
  <si>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</si>
  <si>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</si>
  <si>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</si>
  <si>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</si>
  <si>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</si>
  <si>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</si>
  <si>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</si>
  <si>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</si>
  <si>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</si>
  <si>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</si>
  <si>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</si>
  <si>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</si>
  <si>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</si>
  <si>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</si>
  <si>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</si>
  <si>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</si>
  <si>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</si>
  <si>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</si>
  <si>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</si>
  <si>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</si>
  <si>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</si>
  <si>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</si>
  <si>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</si>
  <si>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</si>
  <si>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</si>
  <si>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</si>
  <si>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</si>
  <si>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</si>
  <si>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</si>
  <si>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</si>
  <si>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</si>
  <si>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</si>
  <si>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</si>
  <si>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</si>
  <si>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</si>
  <si>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</si>
  <si>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</si>
  <si>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</si>
  <si>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</si>
  <si>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</si>
  <si>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</si>
  <si>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</si>
  <si>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</si>
  <si>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</si>
  <si>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</si>
  <si>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</si>
  <si>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</si>
  <si>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</si>
  <si>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</si>
  <si>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</si>
  <si>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</si>
  <si>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</si>
  <si>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</si>
  <si>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</si>
  <si>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</si>
  <si>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</si>
  <si>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</si>
  <si>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</si>
  <si>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</si>
  <si>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</si>
  <si>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</si>
  <si>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</si>
  <si>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</si>
  <si>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</si>
  <si>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</si>
  <si>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</si>
  <si>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</si>
  <si>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</si>
  <si>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</si>
  <si>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</si>
  <si>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</si>
  <si>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</si>
  <si>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</si>
  <si>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</si>
  <si>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</si>
  <si>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</si>
  <si>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</si>
  <si>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</si>
  <si>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</si>
  <si>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</si>
  <si>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</si>
  <si>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</si>
  <si>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</si>
  <si>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</si>
  <si>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</si>
  <si>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</si>
  <si>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</si>
  <si>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</si>
  <si>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</si>
  <si>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</si>
  <si>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</si>
  <si>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</si>
  <si>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</si>
  <si>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</si>
  <si>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</si>
  <si>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</si>
  <si>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</si>
  <si>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</si>
  <si>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</si>
  <si>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</si>
  <si>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</si>
  <si>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</si>
  <si>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</si>
  <si>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</si>
  <si>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</si>
  <si>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</si>
  <si>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</si>
  <si>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</si>
  <si>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</si>
  <si>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</si>
  <si>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</si>
  <si>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</si>
  <si>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</si>
  <si>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</si>
  <si>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</si>
  <si>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</si>
  <si>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</si>
  <si>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</si>
  <si>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</si>
  <si>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</si>
  <si>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</si>
  <si>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</si>
  <si>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</si>
  <si>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</si>
  <si>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</si>
  <si>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</si>
  <si>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</si>
  <si>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</si>
  <si>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</si>
  <si>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</si>
  <si>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</si>
  <si>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</si>
  <si>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</si>
  <si>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</si>
  <si>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</si>
  <si>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</si>
  <si>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</si>
  <si>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</si>
  <si>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</si>
  <si>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</si>
  <si>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</si>
  <si>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</si>
  <si>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</si>
  <si>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</si>
  <si>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</si>
  <si>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</si>
  <si>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</si>
  <si>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</si>
  <si>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</si>
  <si>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</si>
  <si>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</si>
  <si>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</si>
  <si>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</si>
  <si>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</si>
  <si>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</si>
  <si>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</si>
  <si>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</si>
  <si>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</si>
  <si>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</si>
  <si>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</si>
  <si>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</si>
  <si>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</si>
  <si>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</si>
  <si>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</si>
  <si>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</si>
  <si>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</si>
  <si>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</si>
  <si>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</si>
  <si>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</si>
  <si>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</si>
  <si>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</si>
  <si>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</si>
  <si>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</si>
  <si>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</si>
  <si>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</si>
  <si>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</si>
  <si>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</si>
  <si>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</si>
  <si>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</si>
  <si>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</si>
  <si>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</si>
  <si>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</si>
  <si>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</si>
  <si>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</si>
  <si>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</si>
  <si>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</si>
  <si>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</si>
  <si>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</si>
  <si>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</si>
  <si>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</si>
  <si>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</si>
  <si>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</si>
  <si>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</si>
  <si>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</si>
  <si>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</si>
  <si>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</si>
  <si>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</si>
  <si>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</si>
  <si>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</si>
  <si>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</si>
  <si>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</si>
  <si>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</si>
  <si>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</si>
  <si>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</si>
  <si>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</si>
  <si>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</si>
  <si>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</si>
  <si>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</si>
  <si>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</si>
  <si>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</si>
  <si>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</si>
  <si>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</si>
  <si>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</si>
  <si>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</si>
  <si>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</si>
  <si>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</si>
  <si>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</si>
  <si>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</si>
  <si>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</si>
  <si>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</si>
  <si>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</si>
  <si>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</si>
  <si>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</si>
  <si>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</si>
  <si>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</si>
  <si>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</si>
  <si>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</si>
  <si>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</si>
  <si>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</si>
  <si>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</si>
  <si>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</si>
  <si>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</si>
  <si>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</si>
  <si>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</si>
  <si>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</si>
  <si>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</si>
  <si>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</si>
  <si>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</si>
  <si>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</si>
  <si>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</si>
  <si>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</si>
  <si>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</si>
  <si>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</si>
  <si>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</si>
  <si>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</si>
  <si>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</si>
  <si>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</si>
  <si>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</si>
  <si>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</si>
  <si>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</si>
  <si>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</si>
  <si>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</si>
  <si>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</si>
  <si>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</si>
  <si>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</si>
  <si>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</si>
  <si>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</si>
  <si>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</si>
  <si>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</si>
  <si>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</si>
  <si>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</si>
  <si>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</si>
  <si>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</si>
  <si>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</si>
  <si>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</si>
  <si>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</si>
  <si>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</si>
  <si>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</si>
  <si>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</si>
  <si>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</si>
  <si>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</si>
  <si>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</si>
  <si>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</si>
  <si>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</si>
  <si>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</si>
  <si>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</si>
  <si>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</si>
  <si>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</si>
  <si>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</si>
  <si>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</si>
  <si>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</si>
  <si>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</si>
  <si>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</si>
  <si>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</si>
  <si>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</si>
  <si>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</si>
  <si>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</si>
  <si>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</si>
  <si>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</si>
  <si>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</si>
  <si>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</si>
  <si>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</si>
  <si>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</si>
  <si>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</si>
  <si>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</si>
  <si>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</si>
  <si>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</si>
  <si>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</si>
  <si>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</si>
  <si>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</si>
  <si>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</si>
  <si>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</si>
  <si>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</si>
  <si>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</si>
  <si>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</si>
  <si>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</si>
  <si>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</si>
  <si>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</si>
  <si>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</si>
  <si>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</si>
  <si>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</si>
  <si>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</si>
  <si>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</si>
  <si>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</si>
  <si>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</si>
  <si>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</si>
  <si>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</si>
  <si>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</si>
  <si>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</si>
  <si>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</si>
  <si>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</si>
  <si>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</si>
  <si>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</si>
  <si>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</si>
  <si>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</si>
  <si>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</si>
  <si>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</si>
  <si>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</si>
  <si>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</si>
  <si>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</si>
  <si>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</si>
  <si>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</si>
  <si>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</si>
  <si>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</si>
  <si>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</si>
  <si>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</si>
  <si>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</si>
  <si>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</si>
  <si>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</si>
  <si>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</si>
  <si>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</si>
  <si>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</si>
  <si>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</si>
  <si>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</si>
  <si>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</si>
  <si>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</si>
  <si>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</si>
  <si>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</si>
  <si>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</si>
  <si>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</si>
  <si>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</si>
  <si>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</si>
  <si>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</si>
  <si>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</si>
  <si>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</si>
  <si>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</si>
  <si>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</si>
  <si>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</si>
  <si>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</si>
  <si>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</si>
  <si>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</si>
  <si>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</si>
  <si>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</si>
  <si>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</si>
  <si>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</si>
  <si>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</si>
  <si>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</si>
  <si>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</si>
  <si>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</si>
  <si>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</si>
  <si>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</si>
  <si>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</si>
  <si>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</si>
  <si>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</si>
  <si>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</si>
  <si>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</si>
  <si>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</si>
  <si>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</si>
  <si>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</si>
  <si>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</si>
  <si>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</si>
  <si>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</si>
  <si>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</si>
  <si>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</si>
  <si>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</si>
  <si>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</si>
  <si>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</si>
  <si>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</si>
  <si>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</si>
  <si>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</si>
  <si>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</si>
  <si>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</si>
  <si>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</si>
  <si>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</si>
  <si>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</si>
  <si>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</si>
  <si>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</si>
  <si>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</si>
  <si>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</si>
  <si>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</si>
  <si>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</si>
  <si>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</si>
  <si>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</si>
  <si>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</si>
  <si>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</si>
  <si>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</si>
  <si>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</si>
  <si>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</si>
  <si>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</si>
  <si>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</si>
  <si>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</si>
  <si>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</si>
  <si>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</si>
  <si>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</si>
  <si>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</si>
  <si>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</si>
  <si>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</si>
  <si>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</si>
  <si>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</si>
  <si>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</si>
  <si>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</si>
  <si>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</si>
  <si>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</si>
  <si>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</si>
  <si>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</si>
  <si>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</si>
  <si>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</si>
  <si>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</si>
  <si>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</si>
  <si>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</si>
  <si>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</si>
  <si>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</si>
  <si>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</si>
  <si>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</si>
  <si>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</si>
  <si>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</si>
  <si>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</si>
  <si>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</si>
  <si>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</si>
  <si>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</si>
  <si>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</si>
  <si>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</si>
  <si>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</si>
  <si>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</si>
  <si>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</si>
  <si>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</si>
  <si>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</si>
  <si>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</si>
  <si>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</si>
  <si>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</si>
  <si>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</si>
  <si>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</si>
  <si>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</si>
  <si>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</si>
  <si>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</si>
  <si>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</si>
  <si>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</si>
  <si>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</si>
  <si>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</si>
  <si>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</si>
  <si>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</si>
  <si>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</si>
  <si>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</si>
  <si>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</si>
  <si>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</si>
  <si>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</si>
  <si>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</si>
  <si>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</si>
  <si>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</si>
  <si>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</si>
  <si>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</si>
  <si>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</si>
  <si>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</si>
  <si>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</si>
  <si>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</si>
  <si>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</si>
  <si>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</si>
  <si>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</si>
  <si>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</si>
  <si>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</si>
  <si>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</si>
  <si>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</si>
  <si>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</si>
  <si>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</si>
  <si>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</si>
  <si>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</si>
  <si>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</si>
  <si>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</si>
  <si>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</si>
  <si>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</si>
  <si>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</si>
  <si>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</si>
  <si>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</si>
  <si>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</si>
  <si>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</si>
  <si>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</si>
  <si>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</si>
  <si>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</si>
  <si>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</si>
  <si>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</si>
  <si>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</si>
  <si>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</si>
  <si>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</si>
  <si>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</si>
  <si>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</si>
  <si>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</si>
  <si>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</si>
  <si>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</si>
  <si>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</si>
  <si>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</si>
  <si>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</si>
  <si>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</si>
  <si>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</si>
  <si>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</si>
  <si>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</si>
  <si>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</si>
  <si>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</si>
  <si>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</si>
  <si>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</si>
  <si>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</si>
  <si>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</si>
  <si>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</si>
  <si>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</si>
  <si>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</si>
  <si>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</si>
  <si>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</si>
  <si>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</si>
  <si>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</si>
  <si>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</si>
  <si>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</si>
  <si>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</si>
  <si>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</si>
  <si>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</si>
  <si>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</si>
  <si>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</si>
  <si>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</si>
  <si>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</si>
  <si>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</si>
  <si>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</si>
  <si>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</si>
  <si>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</si>
  <si>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</si>
  <si>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</si>
  <si>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</si>
  <si>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</si>
  <si>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</si>
  <si>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</si>
  <si>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</si>
  <si>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</si>
  <si>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</si>
  <si>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</si>
  <si>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</si>
  <si>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</si>
  <si>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</si>
  <si>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</si>
  <si>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</si>
  <si>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</si>
  <si>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</si>
  <si>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</si>
  <si>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</si>
  <si>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</si>
  <si>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</si>
  <si>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</si>
  <si>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</si>
  <si>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</si>
  <si>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</si>
  <si>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</si>
  <si>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</si>
  <si>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</si>
  <si>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</si>
  <si>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</si>
  <si>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</si>
  <si>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</si>
  <si>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</si>
  <si>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</si>
  <si>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</si>
  <si>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</si>
  <si>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</si>
  <si>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</si>
  <si>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</si>
  <si>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</si>
  <si>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</si>
  <si>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</si>
  <si>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</si>
  <si>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</si>
  <si>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</si>
  <si>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</si>
  <si>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</si>
  <si>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</si>
  <si>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</si>
  <si>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</si>
  <si>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</si>
  <si>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</si>
  <si>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</si>
  <si>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</si>
  <si>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</si>
  <si>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</si>
  <si>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</si>
  <si>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</si>
  <si>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</si>
  <si>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</si>
  <si>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</si>
  <si>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</si>
  <si>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</si>
  <si>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</si>
  <si>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</si>
  <si>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</si>
  <si>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</si>
  <si>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</si>
  <si>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</si>
  <si>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</si>
  <si>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</si>
  <si>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</si>
  <si>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</si>
  <si>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</si>
  <si>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</si>
  <si>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</si>
  <si>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</si>
  <si>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</si>
  <si>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</si>
  <si>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</si>
  <si>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</si>
  <si>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</si>
  <si>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</si>
  <si>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</si>
  <si>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</si>
  <si>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</si>
  <si>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</si>
  <si>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</si>
  <si>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</si>
  <si>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</si>
  <si>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</si>
  <si>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</si>
  <si>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</si>
  <si>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</si>
  <si>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</si>
  <si>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</si>
  <si>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</si>
  <si>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</si>
  <si>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</si>
  <si>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</si>
  <si>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</si>
  <si>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</si>
  <si>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</si>
  <si>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</si>
  <si>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</si>
  <si>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</si>
  <si>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</si>
  <si>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</si>
  <si>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</si>
  <si>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</si>
  <si>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</si>
  <si>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</si>
  <si>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</si>
  <si>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</si>
  <si>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</si>
  <si>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</si>
  <si>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</si>
  <si>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</si>
  <si>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</si>
  <si>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</si>
  <si>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</si>
  <si>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</si>
  <si>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</si>
  <si>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</si>
  <si>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</si>
  <si>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</si>
  <si>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</si>
  <si>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</si>
  <si>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</si>
  <si>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</si>
  <si>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</si>
  <si>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</si>
  <si>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</si>
  <si>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</si>
  <si>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</si>
  <si>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</si>
  <si>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</si>
  <si>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</si>
  <si>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</si>
  <si>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</si>
  <si>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</si>
  <si>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</si>
  <si>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</si>
  <si>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</si>
  <si>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</si>
  <si>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</si>
  <si>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</si>
  <si>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</si>
  <si>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</si>
  <si>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</si>
  <si>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</si>
  <si>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</si>
  <si>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</si>
  <si>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</si>
  <si>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</si>
  <si>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</si>
  <si>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</si>
  <si>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</si>
  <si>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</si>
  <si>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</si>
  <si>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</si>
  <si>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</si>
  <si>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</si>
  <si>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</si>
  <si>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</si>
  <si>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</si>
  <si>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</si>
  <si>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</si>
  <si>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</si>
  <si>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</si>
  <si>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</si>
  <si>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</si>
  <si>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</si>
  <si>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</si>
  <si>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</si>
  <si>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</si>
  <si>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</si>
  <si>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</si>
  <si>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</si>
  <si>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</si>
  <si>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</si>
  <si>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</si>
  <si>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</si>
  <si>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</si>
  <si>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</si>
  <si>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</si>
  <si>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</si>
  <si>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</si>
  <si>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</si>
  <si>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</si>
  <si>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</si>
  <si>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</si>
  <si>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</si>
  <si>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</si>
  <si>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</si>
  <si>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</si>
  <si>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</si>
  <si>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</si>
  <si>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</si>
  <si>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</si>
  <si>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</si>
  <si>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</si>
  <si>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</si>
  <si>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</si>
  <si>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</si>
  <si>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</si>
  <si>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</si>
  <si>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</si>
  <si>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</si>
  <si>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</si>
  <si>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</si>
  <si>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</si>
  <si>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</si>
  <si>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</si>
  <si>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</si>
  <si>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</si>
  <si>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</si>
  <si>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</si>
  <si>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</si>
  <si>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</si>
  <si>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</si>
  <si>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</si>
  <si>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</si>
  <si>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</si>
  <si>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</si>
  <si>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</si>
  <si>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</si>
  <si>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</si>
  <si>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</si>
  <si>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</si>
  <si>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</si>
  <si>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</si>
  <si>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</si>
  <si>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</si>
  <si>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</si>
  <si>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</si>
  <si>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</si>
  <si>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</si>
  <si>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</si>
  <si>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</si>
  <si>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</si>
  <si>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</si>
  <si>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</si>
  <si>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</si>
  <si>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</si>
  <si>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</si>
  <si>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</si>
  <si>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</si>
  <si>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</si>
  <si>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</si>
  <si>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</si>
  <si>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</si>
  <si>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</si>
  <si>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</si>
  <si>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</si>
  <si>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</si>
  <si>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</si>
  <si>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</si>
  <si>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</si>
  <si>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</si>
  <si>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</si>
  <si>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</si>
  <si>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</si>
  <si>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</si>
  <si>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</si>
  <si>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</si>
  <si>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</si>
  <si>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</si>
  <si>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</si>
  <si>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</si>
  <si>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</si>
  <si>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</si>
  <si>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</si>
  <si>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</si>
  <si>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</si>
  <si>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</si>
  <si>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</si>
  <si>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</si>
  <si>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</si>
  <si>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</si>
  <si>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</si>
  <si>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</si>
  <si>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</si>
  <si>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</si>
  <si>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</si>
  <si>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</si>
  <si>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</si>
  <si>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</si>
  <si>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</si>
  <si>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</si>
  <si>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</si>
  <si>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</si>
  <si>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</si>
  <si>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</si>
  <si>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</si>
  <si>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</si>
  <si>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</si>
  <si>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</si>
  <si>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</si>
  <si>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</si>
  <si>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</si>
  <si>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</si>
  <si>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</si>
  <si>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</si>
  <si>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</si>
  <si>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</si>
  <si>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</si>
  <si>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</si>
  <si>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</si>
  <si>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</si>
  <si>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</si>
  <si>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</si>
  <si>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</si>
  <si>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</si>
  <si>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</si>
  <si>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</si>
  <si>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</si>
  <si>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</si>
  <si>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</si>
  <si>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</si>
  <si>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</si>
  <si>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</si>
  <si>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</si>
  <si>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</si>
  <si>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</si>
  <si>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</si>
  <si>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</si>
  <si>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</si>
  <si>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</si>
  <si>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</si>
  <si>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</si>
  <si>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</si>
  <si>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</si>
  <si>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</si>
  <si>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</si>
  <si>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</si>
  <si>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</si>
  <si>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</si>
  <si>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</si>
  <si>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</si>
  <si>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</si>
  <si>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</si>
  <si>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</si>
  <si>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</si>
  <si>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</si>
  <si>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</si>
  <si>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</si>
  <si>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</si>
  <si>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</si>
  <si>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</si>
  <si>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</si>
  <si>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</si>
  <si>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</si>
  <si>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</si>
  <si>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</si>
  <si>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</si>
  <si>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</si>
  <si>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</si>
  <si>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</si>
  <si>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</si>
  <si>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</si>
  <si>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</si>
  <si>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</si>
  <si>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</si>
  <si>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</si>
  <si>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</si>
  <si>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</si>
  <si>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</si>
  <si>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</si>
  <si>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</si>
  <si>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</si>
  <si>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</si>
  <si>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</si>
  <si>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</si>
  <si>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</si>
  <si>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</si>
  <si>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</si>
  <si>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</si>
  <si>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</si>
  <si>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</si>
  <si>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</si>
  <si>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</si>
  <si>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</si>
  <si>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</si>
  <si>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</si>
  <si>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</si>
  <si>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</si>
  <si>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</si>
  <si>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</si>
  <si>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</si>
  <si>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</si>
  <si>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</si>
  <si>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</si>
  <si>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</si>
  <si>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</si>
  <si>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</si>
  <si>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</si>
  <si>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</si>
  <si>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</si>
  <si>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</si>
  <si>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</si>
  <si>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</si>
  <si>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</si>
  <si>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</si>
  <si>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</si>
  <si>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</si>
  <si>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</si>
  <si>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</si>
  <si>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</si>
  <si>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</si>
  <si>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</si>
  <si>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</si>
  <si>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</si>
  <si>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</si>
  <si>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</si>
  <si>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</si>
  <si>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</si>
  <si>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</si>
  <si>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</si>
  <si>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</si>
  <si>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</si>
  <si>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</si>
  <si>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</si>
  <si>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</si>
  <si>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</si>
  <si>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</si>
  <si>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</si>
  <si>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</si>
  <si>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</si>
  <si>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</si>
  <si>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</si>
  <si>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</si>
  <si>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</si>
  <si>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</si>
  <si>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</si>
  <si>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</si>
  <si>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</si>
  <si>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</si>
  <si>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</si>
  <si>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</si>
  <si>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</si>
  <si>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</si>
  <si>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</si>
  <si>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</si>
  <si>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</si>
  <si>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</si>
  <si>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</si>
  <si>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</si>
  <si>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</si>
  <si>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</si>
  <si>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</si>
  <si>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</si>
  <si>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</si>
  <si>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</si>
  <si>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</si>
  <si>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</si>
  <si>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</si>
  <si>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</si>
  <si>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</si>
  <si>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</si>
  <si>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</si>
  <si>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</si>
  <si>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</si>
  <si>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</si>
  <si>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</si>
  <si>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</si>
  <si>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</si>
  <si>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</si>
  <si>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</si>
  <si>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</si>
  <si>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</si>
  <si>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</si>
  <si>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</si>
  <si>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</si>
  <si>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</si>
  <si>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</si>
  <si>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</si>
  <si>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</si>
  <si>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</si>
  <si>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</si>
  <si>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</si>
  <si>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</si>
  <si>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</si>
  <si>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</si>
  <si>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</si>
  <si>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</si>
  <si>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</si>
  <si>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</si>
  <si>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</si>
  <si>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</si>
  <si>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</si>
  <si>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</si>
  <si>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</si>
  <si>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</si>
  <si>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</si>
  <si>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</si>
  <si>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</si>
  <si>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</si>
  <si>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</si>
  <si>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</si>
  <si>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</si>
  <si>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</si>
  <si>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</si>
  <si>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</si>
  <si>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</si>
  <si>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</si>
  <si>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</si>
  <si>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</si>
  <si>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</si>
  <si>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</si>
  <si>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</si>
  <si>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</si>
  <si>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</si>
  <si>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</si>
  <si>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</si>
  <si>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</si>
  <si>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</si>
  <si>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</si>
  <si>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</si>
  <si>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</si>
  <si>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</si>
  <si>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</si>
  <si>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</si>
  <si>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</si>
  <si>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</si>
  <si>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</si>
  <si>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</si>
  <si>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</si>
  <si>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</si>
  <si>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</si>
  <si>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</si>
  <si>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</si>
  <si>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</si>
  <si>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</si>
  <si>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</si>
  <si>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</si>
  <si>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</si>
  <si>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</si>
  <si>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</si>
  <si>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</si>
  <si>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</si>
  <si>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</si>
  <si>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</si>
  <si>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</si>
  <si>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</si>
  <si>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</si>
  <si>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</si>
  <si>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</si>
  <si>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</si>
  <si>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</si>
  <si>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</si>
  <si>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</si>
  <si>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</si>
  <si>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</si>
  <si>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</si>
  <si>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</si>
  <si>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</si>
  <si>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</si>
  <si>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</si>
  <si>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</si>
  <si>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</si>
  <si>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</si>
  <si>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</si>
  <si>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</si>
  <si>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</si>
  <si>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</si>
  <si>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</si>
  <si>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</si>
  <si>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</si>
  <si>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</si>
  <si>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</si>
  <si>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</si>
  <si>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</si>
  <si>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</si>
  <si>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</si>
  <si>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</si>
  <si>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</si>
  <si>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</si>
  <si>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</si>
  <si>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</si>
  <si>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</si>
  <si>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</si>
  <si>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</si>
  <si>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</si>
  <si>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</si>
  <si>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</si>
  <si>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</si>
  <si>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</si>
  <si>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</si>
  <si>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</si>
  <si>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</si>
  <si>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</si>
  <si>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</si>
  <si>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</si>
  <si>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</si>
  <si>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</si>
  <si>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</si>
  <si>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</si>
  <si>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</si>
  <si>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</si>
  <si>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</si>
  <si>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</si>
  <si>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</si>
  <si>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</si>
  <si>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</si>
  <si>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</si>
  <si>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</si>
  <si>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</si>
  <si>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</si>
  <si>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</si>
  <si>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</si>
  <si>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</si>
  <si>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</si>
  <si>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</si>
  <si>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</si>
  <si>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</si>
  <si>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</si>
  <si>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</si>
  <si>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</si>
  <si>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</si>
  <si>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</si>
  <si>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</si>
  <si>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</si>
  <si>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</si>
  <si>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</si>
  <si>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</si>
  <si>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</si>
  <si>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</si>
  <si>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</si>
  <si>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</si>
  <si>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</si>
  <si>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</si>
  <si>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</si>
  <si>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</si>
  <si>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</si>
  <si>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</si>
  <si>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</si>
  <si>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</si>
  <si>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</si>
  <si>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</si>
  <si>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</si>
  <si>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</si>
  <si>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</si>
  <si>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</si>
  <si>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</si>
  <si>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</si>
  <si>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</si>
  <si>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</si>
  <si>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</si>
  <si>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</si>
  <si>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</si>
  <si>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</si>
  <si>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</si>
  <si>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</si>
  <si>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</si>
  <si>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</si>
  <si>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</si>
  <si>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</si>
  <si>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</si>
  <si>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</si>
  <si>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</si>
  <si>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</si>
  <si>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</si>
  <si>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</si>
  <si>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</si>
  <si>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</si>
  <si>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</si>
  <si>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</si>
  <si>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</si>
  <si>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</si>
  <si>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</si>
  <si>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</si>
  <si>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</si>
  <si>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</si>
  <si>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</si>
  <si>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</si>
  <si>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</si>
  <si>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</si>
  <si>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</si>
  <si>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</si>
  <si>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</si>
  <si>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</si>
  <si>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</si>
  <si>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</si>
  <si>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</si>
  <si>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</si>
  <si>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</si>
  <si>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</si>
  <si>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</si>
  <si>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</si>
  <si>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</si>
  <si>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</si>
  <si>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</si>
  <si>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</si>
  <si>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</si>
  <si>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</si>
  <si>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</si>
  <si>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</si>
  <si>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</si>
  <si>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</si>
  <si>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</si>
  <si>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</si>
  <si>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</si>
  <si>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</si>
  <si>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</si>
  <si>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</si>
  <si>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</si>
  <si>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</si>
  <si>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</si>
  <si>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</si>
  <si>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</si>
  <si>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</si>
  <si>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</si>
  <si>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</si>
  <si>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</si>
  <si>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</si>
  <si>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</si>
  <si>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</si>
  <si>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</si>
  <si>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</si>
  <si>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</si>
  <si>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</si>
  <si>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</si>
  <si>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</si>
  <si>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</si>
  <si>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</si>
  <si>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</si>
  <si>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</si>
  <si>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</si>
  <si>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</si>
  <si>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</si>
  <si>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</si>
  <si>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</si>
  <si>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</si>
  <si>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</si>
  <si>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</si>
  <si>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</si>
  <si>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</si>
  <si>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</si>
  <si>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</si>
  <si>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</si>
  <si>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</si>
  <si>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</si>
  <si>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</si>
  <si>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</si>
  <si>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</si>
  <si>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</si>
  <si>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</si>
  <si>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</si>
  <si>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</si>
  <si>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</si>
  <si>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</si>
  <si>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</si>
  <si>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</si>
  <si>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</si>
  <si>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</si>
  <si>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</si>
  <si>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</si>
  <si>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</si>
  <si>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</si>
  <si>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</si>
  <si>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</si>
  <si>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</si>
  <si>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</si>
  <si>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</si>
  <si>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</si>
  <si>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</si>
  <si>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</si>
  <si>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</si>
  <si>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</si>
  <si>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</si>
  <si>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</si>
  <si>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</si>
  <si>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</si>
  <si>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</si>
  <si>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</si>
  <si>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</si>
  <si>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</si>
  <si>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</si>
  <si>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</si>
  <si>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</si>
  <si>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</si>
  <si>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</si>
  <si>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</si>
  <si>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</si>
  <si>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</si>
  <si>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</si>
  <si>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</si>
  <si>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</si>
  <si>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</si>
  <si>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</si>
  <si>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</si>
  <si>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</si>
  <si>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</si>
  <si>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</si>
  <si>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</si>
  <si>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</si>
  <si>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</si>
  <si>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</si>
  <si>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</si>
  <si>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</si>
  <si>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</si>
  <si>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</si>
  <si>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</si>
  <si>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</si>
  <si>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</si>
  <si>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</si>
  <si>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</si>
  <si>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</si>
  <si>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</si>
  <si>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</si>
  <si>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</si>
  <si>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</si>
  <si>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</si>
  <si>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</si>
  <si>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</si>
  <si>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</si>
  <si>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</si>
  <si>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</si>
  <si>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</si>
  <si>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</si>
  <si>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</si>
  <si>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</si>
  <si>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</si>
  <si>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</si>
  <si>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</si>
  <si>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</si>
  <si>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</si>
  <si>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</si>
  <si>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</si>
  <si>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</si>
  <si>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</si>
  <si>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</si>
  <si>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</si>
  <si>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</si>
  <si>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</si>
  <si>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</si>
  <si>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</si>
  <si>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</si>
  <si>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</si>
  <si>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</si>
  <si>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</si>
  <si>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</si>
  <si>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</si>
  <si>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</si>
  <si>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</si>
  <si>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</si>
  <si>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</si>
  <si>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</si>
  <si>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</si>
  <si>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</si>
  <si>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</si>
  <si>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</si>
  <si>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</si>
  <si>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</si>
  <si>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</si>
  <si>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</si>
  <si>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</si>
  <si>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</si>
  <si>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</si>
  <si>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</si>
  <si>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</si>
  <si>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</si>
  <si>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</si>
  <si>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</si>
  <si>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</si>
  <si>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</si>
  <si>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</si>
  <si>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</si>
  <si>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</si>
  <si>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</si>
  <si>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</si>
  <si>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</si>
  <si>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</si>
  <si>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</si>
  <si>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</si>
  <si>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</si>
  <si>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</si>
  <si>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</si>
  <si>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</si>
  <si>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</si>
  <si>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</si>
  <si>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</si>
  <si>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</si>
  <si>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</si>
  <si>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</si>
  <si>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</si>
  <si>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</si>
  <si>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</si>
  <si>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</si>
  <si>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</si>
  <si>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</si>
  <si>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</si>
  <si>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</si>
  <si>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</si>
  <si>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</si>
  <si>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</si>
  <si>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</si>
  <si>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</si>
  <si>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</si>
  <si>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</si>
  <si>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</si>
  <si>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</si>
  <si>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</si>
  <si>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</si>
  <si>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</si>
  <si>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</si>
  <si>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</si>
  <si>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</si>
  <si>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</si>
  <si>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</si>
  <si>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</si>
  <si>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</si>
  <si>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</si>
  <si>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</si>
  <si>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</si>
  <si>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</si>
  <si>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</si>
  <si>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</si>
  <si>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</si>
  <si>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</si>
  <si>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</si>
  <si>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</si>
  <si>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</si>
  <si>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</si>
  <si>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</si>
  <si>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</si>
  <si>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</si>
  <si>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</si>
  <si>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</si>
  <si>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</si>
  <si>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</si>
  <si>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</si>
  <si>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</si>
  <si>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</si>
  <si>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</si>
  <si>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</si>
  <si>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</si>
  <si>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</si>
  <si>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</si>
  <si>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</si>
  <si>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</si>
  <si>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</si>
  <si>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</si>
  <si>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</si>
  <si>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</si>
  <si>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</si>
  <si>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</si>
  <si>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</si>
  <si>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</si>
  <si>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</si>
  <si>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</si>
  <si>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</si>
  <si>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</si>
  <si>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</si>
  <si>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</si>
  <si>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</si>
  <si>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</si>
  <si>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</si>
  <si>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</si>
  <si>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</si>
  <si>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</si>
  <si>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</si>
  <si>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</si>
  <si>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</si>
  <si>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</si>
  <si>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</si>
  <si>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</si>
  <si>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</si>
  <si>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</si>
  <si>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</si>
  <si>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</si>
  <si>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</si>
  <si>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</si>
  <si>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</si>
  <si>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</si>
  <si>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</si>
  <si>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</si>
  <si>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</si>
  <si>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</si>
  <si>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</si>
  <si>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</si>
  <si>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</si>
  <si>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</si>
  <si>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</si>
  <si>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</si>
  <si>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</si>
  <si>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</si>
  <si>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</si>
  <si>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</si>
  <si>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</si>
  <si>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</si>
  <si>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</si>
  <si>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</si>
  <si>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</si>
  <si>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</si>
  <si>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</si>
  <si>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</si>
  <si>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</si>
  <si>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</si>
  <si>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</si>
  <si>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</si>
  <si>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</si>
  <si>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</si>
  <si>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</si>
  <si>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</si>
  <si>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</si>
  <si>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</si>
  <si>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</si>
  <si>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</si>
  <si>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</si>
  <si>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</si>
  <si>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</si>
  <si>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</si>
  <si>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</si>
  <si>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</si>
  <si>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</si>
  <si>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</si>
  <si>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</si>
  <si>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</si>
  <si>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</si>
  <si>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</si>
  <si>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</si>
  <si>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</si>
  <si>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</si>
  <si>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</si>
  <si>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</si>
  <si>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</si>
  <si>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</si>
  <si>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</si>
  <si>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</si>
  <si>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</si>
  <si>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</si>
  <si>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</si>
  <si>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</si>
  <si>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</si>
  <si>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</si>
  <si>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</si>
  <si>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</si>
  <si>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</si>
  <si>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</si>
  <si>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</si>
  <si>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</si>
  <si>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</si>
  <si>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</si>
  <si>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</si>
  <si>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</si>
  <si>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</si>
  <si>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</si>
  <si>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</si>
  <si>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</si>
  <si>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</si>
  <si>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</si>
  <si>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</si>
  <si>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</si>
  <si>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</si>
  <si>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</si>
  <si>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</si>
  <si>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</si>
  <si>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</si>
  <si>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</si>
  <si>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</si>
  <si>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</si>
  <si>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</si>
  <si>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</si>
  <si>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</si>
  <si>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</si>
  <si>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</si>
  <si>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</si>
  <si>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</si>
  <si>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</si>
  <si>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</si>
  <si>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</si>
  <si>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</si>
  <si>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</si>
  <si>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</si>
  <si>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</si>
  <si>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</si>
  <si>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</si>
  <si>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</si>
  <si>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</si>
  <si>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</si>
  <si>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</si>
  <si>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</si>
  <si>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</si>
  <si>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</si>
  <si>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</si>
  <si>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</si>
  <si>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</si>
  <si>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</si>
  <si>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</si>
  <si>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</si>
  <si>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</si>
  <si>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</si>
  <si>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</si>
  <si>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</si>
  <si>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</si>
  <si>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</si>
  <si>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</si>
  <si>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</si>
  <si>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</si>
  <si>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</si>
  <si>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</si>
  <si>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</si>
  <si>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</si>
  <si>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</si>
  <si>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</si>
  <si>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</si>
  <si>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</si>
  <si>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</si>
  <si>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</si>
  <si>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</si>
  <si>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</si>
  <si>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</si>
  <si>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</si>
  <si>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</si>
  <si>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</si>
  <si>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</si>
  <si>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</si>
  <si>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</si>
  <si>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</si>
  <si>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</si>
  <si>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</si>
  <si>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</si>
  <si>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</si>
  <si>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</si>
  <si>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</si>
  <si>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</si>
  <si>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</si>
  <si>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</si>
  <si>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</si>
  <si>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</si>
  <si>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</si>
  <si>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</si>
  <si>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</si>
  <si>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</si>
  <si>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</si>
  <si>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</si>
  <si>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</si>
  <si>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</si>
  <si>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</si>
  <si>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</si>
  <si>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</si>
  <si>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</si>
  <si>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</si>
  <si>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</si>
  <si>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</si>
  <si>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</si>
  <si>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</si>
  <si>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</si>
  <si>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</si>
  <si>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</si>
  <si>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</si>
  <si>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</si>
  <si>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</si>
  <si>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</si>
  <si>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</si>
  <si>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</si>
  <si>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</si>
  <si>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</si>
  <si>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</si>
  <si>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</si>
  <si>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</si>
  <si>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</si>
  <si>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</si>
  <si>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</si>
  <si>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</si>
  <si>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</si>
  <si>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</si>
  <si>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</si>
  <si>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</si>
  <si>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</si>
  <si>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</si>
  <si>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</si>
  <si>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</si>
  <si>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</si>
  <si>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</si>
  <si>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</si>
  <si>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</si>
  <si>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</si>
  <si>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</si>
  <si>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</si>
  <si>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</si>
  <si>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</si>
  <si>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</si>
  <si>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</si>
  <si>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</si>
  <si>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</si>
  <si>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</si>
  <si>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</si>
  <si>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</si>
  <si>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</si>
  <si>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</si>
  <si>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</si>
  <si>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</si>
  <si>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</si>
  <si>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</si>
  <si>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</si>
  <si>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</si>
  <si>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</si>
  <si>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</si>
  <si>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</si>
  <si>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</si>
  <si>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</si>
  <si>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</si>
  <si>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</si>
  <si>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</si>
  <si>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</si>
  <si>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</si>
  <si>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</si>
  <si>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</si>
  <si>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</si>
  <si>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</si>
  <si>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</si>
  <si>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</si>
  <si>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</si>
  <si>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</si>
  <si>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</si>
  <si>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</si>
  <si>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</si>
  <si>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</si>
  <si>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</si>
  <si>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</si>
  <si>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</si>
  <si>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</si>
  <si>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</si>
  <si>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</si>
  <si>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</si>
  <si>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</si>
  <si>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</si>
  <si>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</si>
  <si>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</si>
  <si>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</si>
  <si>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</si>
  <si>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</si>
  <si>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</si>
  <si>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</si>
  <si>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</si>
  <si>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</si>
  <si>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</si>
  <si>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</si>
  <si>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</si>
  <si>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</si>
  <si>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</si>
  <si>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</si>
  <si>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</si>
  <si>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</si>
  <si>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</si>
  <si>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</si>
  <si>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</si>
  <si>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</si>
  <si>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</si>
  <si>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</si>
  <si>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</si>
  <si>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</si>
  <si>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</si>
  <si>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</si>
  <si>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</si>
  <si>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</si>
  <si>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</si>
  <si>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</si>
  <si>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</si>
  <si>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</si>
  <si>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</si>
  <si>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</si>
  <si>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</si>
  <si>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</si>
  <si>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</si>
  <si>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</si>
  <si>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</si>
  <si>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</si>
  <si>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</si>
  <si>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</si>
  <si>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</si>
  <si>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</si>
  <si>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</si>
  <si>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</si>
  <si>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</si>
  <si>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</si>
  <si>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</si>
  <si>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</si>
  <si>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</si>
  <si>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</si>
  <si>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</si>
  <si>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</si>
  <si>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</si>
  <si>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</si>
  <si>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</si>
  <si>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</si>
  <si>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</si>
  <si>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</si>
  <si>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</si>
  <si>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</si>
  <si>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</si>
  <si>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</si>
  <si>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</si>
  <si>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</si>
  <si>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</si>
  <si>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</si>
  <si>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</si>
  <si>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</si>
  <si>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</si>
  <si>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</si>
  <si>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</si>
  <si>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</si>
  <si>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</si>
  <si>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</si>
  <si>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</si>
  <si>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</si>
  <si>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</si>
  <si>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</si>
  <si>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</si>
  <si>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</si>
  <si>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</si>
  <si>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</si>
  <si>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</si>
  <si>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</si>
  <si>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</si>
  <si>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</si>
  <si>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</si>
  <si>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</si>
  <si>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</si>
  <si>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</si>
  <si>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</si>
  <si>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</si>
  <si>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</si>
  <si>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</si>
  <si>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</si>
  <si>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</si>
  <si>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</si>
  <si>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</si>
  <si>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</si>
  <si>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</si>
  <si>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</si>
  <si>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</si>
  <si>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</si>
  <si>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</si>
  <si>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</si>
  <si>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</si>
  <si>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</si>
  <si>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</si>
  <si>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</si>
  <si>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</si>
  <si>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</si>
  <si>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</si>
  <si>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</si>
  <si>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</si>
  <si>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</si>
  <si>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</si>
  <si>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</si>
  <si>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</si>
  <si>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</si>
  <si>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</si>
  <si>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</si>
  <si>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</si>
  <si>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</si>
  <si>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</si>
  <si>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</si>
  <si>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</si>
  <si>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</si>
  <si>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</si>
  <si>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</si>
  <si>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</si>
  <si>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</si>
  <si>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</si>
  <si>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</si>
  <si>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</si>
  <si>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</si>
  <si>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</si>
  <si>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</si>
  <si>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</si>
  <si>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</si>
  <si>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</si>
  <si>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</si>
  <si>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</si>
  <si>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</si>
  <si>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</si>
  <si>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</si>
  <si>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</si>
  <si>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</si>
  <si>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</si>
  <si>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</si>
  <si>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</si>
  <si>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</si>
  <si>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</si>
  <si>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</si>
  <si>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</si>
  <si>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</si>
  <si>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</si>
  <si>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</si>
  <si>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</si>
  <si>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</si>
  <si>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</si>
  <si>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</si>
  <si>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</si>
  <si>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</si>
  <si>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</si>
  <si>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</si>
  <si>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</si>
  <si>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</si>
  <si>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</si>
  <si>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</si>
  <si>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</si>
  <si>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</si>
  <si>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</si>
  <si>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</si>
  <si>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</si>
  <si>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</si>
  <si>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</si>
  <si>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</si>
  <si>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</si>
  <si>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</si>
  <si>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</si>
  <si>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</si>
  <si>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</si>
  <si>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</si>
  <si>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</si>
  <si>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</si>
  <si>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</si>
  <si>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</si>
  <si>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</si>
  <si>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</si>
  <si>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</si>
  <si>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</si>
  <si>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</si>
  <si>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</si>
  <si>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</si>
  <si>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</si>
  <si>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</si>
  <si>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</si>
  <si>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</si>
  <si>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</si>
  <si>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</si>
  <si>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</si>
  <si>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</si>
  <si>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</si>
  <si>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</si>
  <si>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</si>
  <si>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</si>
  <si>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</si>
  <si>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</si>
  <si>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</si>
  <si>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</si>
  <si>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</si>
  <si>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</si>
  <si>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</si>
  <si>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</si>
  <si>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</si>
  <si>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</si>
  <si>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</si>
  <si>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</si>
  <si>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</si>
  <si>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</si>
  <si>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</si>
  <si>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</si>
  <si>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</si>
  <si>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</si>
  <si>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</si>
  <si>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</si>
  <si>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</si>
  <si>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</si>
  <si>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</si>
  <si>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</si>
  <si>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</si>
  <si>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</si>
  <si>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</si>
  <si>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</si>
  <si>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</si>
  <si>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</si>
  <si>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</si>
  <si>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</si>
  <si>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</si>
  <si>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</si>
  <si>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</si>
  <si>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</si>
  <si>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</si>
  <si>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</si>
  <si>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</si>
  <si>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</si>
  <si>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</si>
  <si>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</si>
  <si>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</si>
  <si>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</si>
  <si>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</si>
  <si>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</si>
  <si>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</si>
  <si>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</si>
  <si>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</si>
  <si>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</si>
  <si>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</si>
  <si>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</si>
  <si>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</si>
  <si>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</si>
  <si>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</si>
  <si>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</si>
  <si>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</si>
  <si>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</si>
  <si>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</si>
  <si>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</si>
  <si>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</si>
  <si>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</si>
  <si>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</si>
  <si>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</si>
  <si>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</si>
  <si>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</si>
  <si>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</si>
  <si>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</si>
  <si>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</si>
  <si>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</si>
  <si>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</si>
  <si>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</si>
  <si>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</si>
  <si>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</si>
  <si>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</si>
  <si>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</si>
  <si>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</si>
  <si>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</si>
  <si>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</si>
  <si>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</si>
  <si>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</si>
  <si>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</si>
  <si>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</si>
  <si>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</si>
  <si>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</si>
  <si>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</si>
  <si>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</si>
  <si>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</si>
  <si>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</si>
  <si>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</si>
  <si>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</si>
  <si>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</si>
  <si>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</si>
  <si>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</si>
  <si>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</si>
  <si>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</si>
  <si>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</si>
  <si>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</si>
  <si>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</si>
  <si>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</si>
  <si>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</si>
  <si>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</si>
  <si>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</si>
  <si>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</si>
  <si>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</si>
  <si>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</si>
  <si>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</si>
  <si>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</si>
  <si>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</si>
  <si>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</si>
  <si>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</si>
  <si>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</si>
  <si>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</si>
  <si>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</si>
  <si>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</si>
  <si>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</si>
  <si>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</si>
  <si>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</si>
  <si>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</si>
  <si>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</si>
  <si>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</si>
  <si>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</si>
  <si>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</si>
  <si>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</si>
  <si>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</si>
  <si>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</si>
  <si>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</si>
  <si>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</si>
  <si>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</si>
  <si>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</si>
  <si>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</si>
  <si>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</si>
  <si>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</si>
  <si>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</si>
  <si>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</si>
  <si>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</si>
  <si>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</si>
  <si>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</si>
  <si>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</si>
  <si>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</si>
  <si>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</si>
  <si>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</si>
  <si>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</si>
  <si>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</si>
  <si>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</si>
  <si>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</si>
  <si>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</si>
  <si>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</si>
  <si>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</si>
  <si>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</si>
  <si>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</si>
  <si>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</si>
  <si>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</si>
  <si>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</si>
  <si>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</si>
  <si>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</si>
  <si>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</si>
  <si>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</si>
  <si>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</si>
  <si>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</si>
  <si>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</si>
  <si>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</si>
  <si>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</si>
  <si>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</si>
  <si>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</si>
  <si>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</si>
  <si>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</si>
  <si>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</si>
  <si>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</si>
  <si>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</si>
  <si>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</si>
  <si>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</si>
  <si>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</si>
  <si>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</si>
  <si>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</si>
  <si>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</si>
  <si>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</si>
  <si>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</si>
  <si>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</si>
  <si>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</si>
  <si>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</si>
  <si>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</si>
  <si>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</si>
  <si>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</si>
  <si>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</si>
  <si>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</si>
  <si>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</si>
  <si>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</si>
  <si>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</si>
  <si>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</si>
  <si>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</si>
  <si>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</si>
  <si>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</si>
  <si>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</si>
  <si>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</si>
  <si>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</si>
  <si>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</si>
  <si>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</si>
  <si>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</si>
  <si>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</si>
  <si>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</si>
  <si>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</si>
  <si>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</si>
  <si>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</si>
  <si>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</si>
  <si>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</si>
  <si>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</si>
  <si>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</si>
  <si>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</si>
  <si>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</si>
  <si>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</si>
  <si>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</si>
  <si>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</si>
  <si>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</si>
  <si>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</si>
  <si>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</si>
  <si>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</si>
  <si>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</si>
  <si>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</si>
  <si>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</si>
  <si>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</si>
  <si>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</si>
  <si>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</si>
  <si>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</si>
  <si>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</si>
  <si>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</si>
  <si>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</si>
  <si>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</si>
  <si>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</si>
  <si>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</si>
  <si>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</si>
  <si>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</si>
  <si>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</si>
  <si>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</si>
  <si>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</si>
  <si>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</si>
  <si>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</si>
  <si>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</si>
  <si>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</si>
  <si>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</si>
  <si>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</si>
  <si>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</si>
  <si>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</si>
  <si>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</si>
  <si>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</si>
  <si>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</si>
  <si>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</si>
  <si>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</si>
  <si>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</si>
  <si>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</si>
  <si>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</si>
  <si>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</si>
  <si>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</si>
  <si>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</si>
  <si>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</si>
  <si>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</si>
  <si>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</si>
  <si>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</si>
  <si>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</si>
  <si>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</si>
  <si>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</si>
  <si>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</si>
  <si>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</si>
  <si>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</si>
  <si>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</si>
  <si>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</si>
  <si>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</si>
  <si>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</si>
  <si>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</si>
  <si>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</si>
  <si>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</si>
  <si>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</si>
  <si>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</si>
  <si>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</si>
  <si>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</si>
  <si>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</si>
  <si>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</si>
  <si>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</si>
  <si>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</si>
  <si>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</si>
  <si>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</si>
  <si>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</si>
  <si>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</si>
  <si>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</si>
  <si>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</si>
  <si>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</si>
  <si>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</si>
  <si>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</si>
  <si>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</si>
  <si>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</si>
  <si>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</si>
  <si>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</si>
  <si>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</si>
  <si>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</si>
  <si>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</si>
  <si>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</si>
  <si>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</si>
  <si>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</si>
  <si>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</si>
  <si>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</si>
  <si>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</si>
  <si>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</si>
  <si>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</si>
  <si>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</si>
  <si>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</si>
  <si>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</si>
  <si>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</si>
  <si>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</si>
  <si>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</si>
  <si>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</si>
  <si>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</si>
  <si>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</si>
  <si>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</si>
  <si>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</si>
  <si>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</si>
  <si>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</si>
  <si>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</si>
  <si>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</si>
  <si>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</si>
  <si>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</si>
  <si>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</si>
  <si>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</si>
  <si>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</si>
  <si>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</si>
  <si>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</si>
  <si>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</si>
  <si>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</si>
  <si>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</si>
  <si>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</si>
  <si>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</si>
  <si>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</si>
  <si>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</si>
  <si>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</si>
  <si>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</si>
  <si>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</si>
  <si>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</si>
  <si>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</si>
  <si>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</si>
  <si>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</si>
  <si>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</si>
  <si>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</si>
  <si>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</si>
  <si>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</si>
  <si>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</si>
  <si>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</si>
  <si>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</si>
  <si>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</si>
  <si>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</si>
  <si>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</si>
  <si>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</si>
  <si>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</si>
  <si>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</si>
  <si>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</si>
  <si>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</si>
  <si>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</si>
  <si>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</si>
  <si>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</si>
  <si>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</si>
  <si>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</si>
  <si>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</si>
  <si>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</si>
  <si>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</si>
  <si>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</si>
  <si>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</si>
  <si>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</si>
  <si>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</si>
  <si>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</si>
  <si>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</si>
  <si>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</si>
  <si>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</si>
  <si>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</si>
  <si>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</si>
  <si>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</si>
  <si>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</si>
  <si>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</si>
  <si>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</si>
  <si>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</si>
  <si>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</si>
  <si>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</si>
  <si>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</si>
  <si>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</si>
  <si>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</si>
  <si>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</si>
  <si>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</si>
  <si>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</si>
  <si>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</si>
  <si>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</si>
  <si>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</si>
  <si>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</si>
  <si>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</si>
  <si>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</si>
  <si>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</si>
  <si>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</si>
  <si>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</si>
  <si>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</si>
  <si>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</si>
  <si>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</si>
  <si>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</si>
  <si>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</si>
  <si>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</si>
  <si>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</si>
  <si>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</si>
  <si>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</si>
  <si>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</si>
  <si>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</si>
  <si>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</si>
  <si>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</si>
  <si>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</si>
  <si>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</si>
  <si>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</si>
  <si>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</si>
  <si>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</si>
  <si>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</si>
  <si>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</si>
  <si>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</si>
  <si>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</si>
  <si>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</si>
  <si>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</si>
  <si>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</si>
  <si>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</si>
  <si>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</si>
  <si>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</si>
  <si>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</si>
  <si>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</si>
  <si>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</si>
  <si>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</si>
  <si>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</si>
  <si>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</si>
  <si>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</si>
  <si>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</si>
  <si>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</si>
  <si>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</si>
  <si>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</si>
  <si>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</si>
  <si>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</si>
  <si>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</si>
  <si>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</si>
  <si>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</si>
  <si>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</si>
  <si>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</si>
  <si>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</si>
  <si>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</si>
  <si>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</si>
  <si>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</si>
  <si>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</si>
  <si>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</si>
  <si>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</si>
  <si>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</si>
  <si>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</si>
  <si>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</si>
  <si>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</si>
  <si>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</si>
  <si>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</si>
  <si>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</si>
  <si>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</si>
  <si>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</si>
  <si>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</si>
  <si>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</si>
  <si>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</si>
  <si>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</si>
  <si>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</si>
  <si>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</si>
  <si>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</si>
  <si>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</si>
  <si>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</si>
  <si>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</si>
  <si>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</si>
  <si>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</si>
  <si>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</si>
  <si>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</si>
  <si>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</si>
  <si>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</si>
  <si>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</si>
  <si>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</si>
  <si>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</si>
  <si>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</si>
  <si>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</si>
  <si>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</si>
  <si>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</si>
  <si>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</si>
  <si>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</si>
  <si>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</si>
  <si>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</si>
  <si>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</si>
  <si>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</si>
  <si>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</si>
  <si>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</si>
  <si>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</si>
  <si>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</si>
  <si>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</si>
  <si>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</si>
  <si>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</si>
  <si>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</si>
  <si>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</si>
  <si>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</si>
  <si>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</si>
  <si>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</si>
  <si>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</si>
  <si>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</si>
  <si>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</si>
  <si>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</si>
  <si>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</si>
  <si>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</si>
  <si>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</si>
  <si>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</si>
  <si>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</si>
  <si>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</si>
  <si>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</si>
  <si>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</si>
  <si>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</si>
  <si>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</si>
  <si>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</si>
  <si>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</si>
  <si>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</si>
  <si>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</si>
  <si>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</si>
  <si>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</si>
  <si>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</si>
  <si>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</si>
  <si>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</si>
  <si>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</si>
  <si>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</si>
  <si>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</si>
  <si>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</si>
  <si>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</si>
  <si>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</si>
  <si>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</si>
  <si>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</si>
  <si>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</si>
  <si>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</si>
  <si>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</si>
  <si>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</si>
  <si>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</si>
  <si>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</si>
  <si>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</si>
  <si>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</si>
  <si>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</si>
  <si>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</si>
  <si>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</si>
  <si>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</si>
  <si>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</si>
  <si>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</si>
  <si>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</si>
  <si>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</si>
  <si>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</si>
  <si>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</si>
  <si>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</si>
  <si>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</si>
  <si>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</si>
  <si>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</si>
  <si>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</si>
  <si>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</si>
  <si>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</si>
  <si>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</si>
  <si>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</si>
  <si>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</si>
  <si>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</si>
  <si>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</si>
  <si>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</si>
  <si>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</si>
  <si>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</si>
  <si>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</si>
  <si>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</si>
  <si>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</si>
  <si>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</si>
  <si>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</si>
  <si>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</si>
  <si>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</si>
  <si>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</si>
  <si>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</si>
  <si>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</si>
  <si>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</si>
  <si>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</si>
  <si>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</si>
  <si>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</si>
  <si>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</si>
  <si>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</si>
  <si>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</si>
  <si>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</si>
  <si>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</si>
  <si>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</si>
  <si>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</si>
  <si>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</si>
  <si>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</si>
  <si>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</si>
  <si>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</si>
  <si>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</si>
  <si>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</si>
  <si>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</si>
  <si>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</si>
  <si>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</si>
  <si>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</si>
  <si>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</si>
  <si>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</si>
  <si>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</si>
  <si>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</si>
  <si>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</si>
  <si>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</si>
  <si>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</si>
  <si>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</si>
  <si>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</si>
  <si>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</si>
  <si>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</si>
  <si>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</si>
  <si>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</si>
  <si>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</si>
  <si>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</si>
  <si>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</si>
  <si>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</si>
  <si>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</si>
  <si>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</si>
  <si>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</si>
  <si>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</si>
  <si>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</si>
  <si>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</si>
  <si>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</si>
  <si>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</si>
  <si>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</si>
  <si>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</si>
  <si>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</si>
  <si>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</si>
  <si>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</si>
  <si>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</si>
  <si>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</si>
  <si>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</si>
  <si>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</si>
  <si>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</si>
  <si>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</si>
  <si>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</si>
  <si>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</si>
  <si>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</si>
  <si>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</si>
  <si>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</si>
  <si>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</si>
  <si>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</si>
  <si>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</si>
  <si>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</si>
  <si>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</si>
  <si>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</si>
  <si>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</si>
  <si>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</si>
  <si>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</si>
  <si>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</si>
  <si>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</si>
  <si>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</si>
  <si>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</si>
  <si>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</si>
  <si>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</si>
  <si>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</si>
  <si>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</si>
  <si>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</si>
  <si>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</si>
  <si>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</si>
  <si>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</si>
  <si>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</si>
  <si>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</si>
  <si>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</si>
  <si>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</si>
  <si>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</si>
  <si>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</si>
  <si>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</si>
  <si>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</si>
  <si>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</si>
  <si>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</si>
  <si>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</si>
  <si>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</si>
  <si>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</si>
  <si>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</si>
  <si>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</si>
  <si>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</si>
  <si>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</si>
  <si>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</si>
  <si>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</si>
  <si>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</si>
  <si>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</si>
  <si>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</si>
  <si>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</si>
  <si>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</si>
  <si>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</si>
  <si>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</si>
  <si>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</si>
  <si>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</si>
  <si>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</si>
  <si>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</si>
  <si>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</si>
  <si>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</si>
  <si>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</si>
  <si>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</si>
  <si>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</si>
  <si>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</si>
  <si>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</si>
  <si>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</si>
  <si>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</si>
  <si>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</si>
  <si>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</si>
  <si>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</si>
  <si>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</si>
  <si>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</si>
  <si>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</si>
  <si>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</si>
  <si>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</si>
  <si>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</si>
  <si>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</si>
  <si>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</si>
  <si>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</si>
  <si>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</si>
  <si>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</si>
  <si>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</si>
  <si>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</si>
  <si>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</si>
  <si>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</si>
  <si>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</si>
  <si>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</si>
  <si>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</si>
  <si>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</si>
  <si>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</si>
  <si>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</si>
  <si>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</si>
  <si>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</si>
  <si>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</si>
  <si>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</si>
  <si>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</si>
  <si>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</si>
  <si>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</si>
  <si>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</si>
  <si>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</si>
  <si>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</si>
  <si>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</si>
  <si>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</si>
  <si>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</si>
  <si>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</si>
  <si>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</si>
  <si>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</si>
  <si>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</si>
  <si>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</si>
  <si>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</si>
  <si>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</si>
  <si>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</si>
  <si>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</si>
  <si>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</si>
  <si>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</si>
  <si>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</si>
  <si>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</si>
  <si>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</si>
  <si>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</si>
  <si>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</si>
  <si>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</si>
  <si>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</si>
  <si>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</si>
  <si>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</si>
  <si>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</si>
  <si>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</si>
  <si>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</si>
  <si>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</si>
  <si>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</si>
  <si>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</si>
  <si>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</si>
  <si>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</si>
  <si>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</si>
  <si>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</si>
  <si>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</si>
  <si>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</si>
  <si>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</si>
  <si>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</si>
  <si>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</si>
  <si>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</si>
  <si>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</si>
  <si>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</si>
  <si>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</si>
  <si>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</si>
  <si>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</si>
  <si>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</si>
  <si>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</si>
  <si>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</si>
  <si>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</si>
  <si>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</si>
  <si>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</si>
  <si>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</si>
  <si>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</si>
  <si>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</si>
  <si>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</si>
  <si>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</si>
  <si>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</si>
  <si>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</si>
  <si>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</si>
  <si>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</si>
  <si>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</si>
  <si>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</si>
  <si>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</si>
  <si>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</si>
  <si>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</si>
  <si>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</si>
  <si>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</si>
  <si>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</si>
  <si>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</si>
  <si>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</si>
  <si>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</si>
  <si>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</si>
  <si>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</si>
  <si>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</si>
  <si>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</si>
  <si>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</si>
  <si>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</si>
  <si>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</si>
  <si>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</si>
  <si>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</si>
  <si>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</si>
  <si>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</si>
  <si>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</si>
  <si>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</si>
  <si>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</si>
  <si>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</si>
  <si>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</si>
  <si>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</si>
  <si>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</si>
  <si>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</si>
  <si>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</si>
  <si>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</si>
  <si>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</si>
  <si>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</si>
  <si>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</si>
  <si>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</si>
  <si>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</si>
  <si>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</si>
  <si>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</si>
  <si>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</si>
  <si>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</si>
  <si>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</si>
  <si>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</si>
  <si>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</si>
  <si>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</si>
  <si>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</si>
  <si>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</si>
  <si>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</si>
  <si>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</si>
  <si>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</si>
  <si>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</si>
  <si>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</si>
  <si>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</si>
  <si>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</si>
  <si>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</si>
  <si>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</si>
  <si>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</si>
  <si>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</si>
  <si>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</si>
  <si>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</si>
  <si>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</si>
  <si>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</si>
  <si>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</si>
  <si>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</si>
  <si>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</si>
  <si>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</si>
  <si>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</si>
  <si>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</si>
  <si>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</si>
  <si>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</si>
  <si>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</si>
  <si>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</si>
  <si>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</si>
  <si>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</si>
  <si>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</si>
  <si>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</si>
  <si>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</si>
  <si>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</si>
  <si>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</si>
  <si>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</si>
  <si>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</si>
  <si>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</si>
  <si>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</si>
  <si>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</si>
  <si>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</si>
  <si>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</si>
  <si>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</si>
  <si>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</si>
  <si>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</si>
  <si>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</si>
  <si>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</si>
  <si>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</si>
  <si>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</si>
  <si>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</si>
  <si>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</si>
  <si>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</si>
  <si>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</si>
  <si>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</si>
  <si>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</si>
  <si>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</si>
  <si>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</si>
  <si>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</si>
  <si>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</si>
  <si>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</si>
  <si>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</si>
  <si>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</si>
  <si>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</si>
  <si>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</si>
  <si>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</si>
  <si>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</si>
  <si>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</si>
  <si>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</si>
  <si>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</si>
  <si>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</si>
  <si>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</si>
  <si>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</si>
  <si>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</si>
  <si>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</si>
  <si>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</si>
  <si>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</si>
  <si>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</si>
  <si>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</si>
  <si>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</si>
  <si>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</si>
  <si>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</si>
  <si>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</si>
  <si>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</si>
  <si>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</si>
  <si>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</si>
  <si>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</si>
  <si>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</si>
  <si>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</si>
  <si>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</si>
  <si>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</si>
  <si>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</si>
  <si>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</si>
  <si>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</si>
  <si>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</si>
  <si>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</si>
  <si>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</si>
  <si>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</si>
  <si>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</si>
  <si>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</si>
  <si>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</si>
  <si>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</si>
  <si>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</si>
  <si>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</si>
  <si>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</si>
  <si>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</si>
  <si>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</si>
  <si>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</si>
  <si>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</si>
  <si>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</si>
  <si>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</si>
  <si>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</si>
  <si>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</si>
  <si>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</si>
  <si>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</si>
  <si>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</si>
  <si>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</si>
  <si>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</si>
  <si>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</si>
  <si>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</si>
  <si>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</si>
  <si>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</si>
  <si>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</si>
  <si>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</si>
  <si>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</si>
  <si>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</si>
  <si>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</si>
  <si>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</si>
  <si>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</si>
  <si>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</si>
  <si>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</si>
  <si>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</si>
  <si>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</si>
  <si>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</si>
  <si>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</si>
  <si>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</si>
  <si>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</si>
  <si>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</si>
  <si>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</si>
  <si>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</si>
  <si>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</si>
  <si>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</si>
  <si>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</si>
  <si>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</si>
  <si>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</si>
  <si>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</si>
  <si>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</si>
  <si>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</si>
  <si>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</si>
  <si>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</si>
  <si>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</si>
  <si>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</si>
  <si>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</si>
  <si>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</si>
  <si>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</si>
  <si>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</si>
  <si>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</si>
  <si>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</si>
  <si>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</si>
  <si>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</si>
  <si>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</si>
  <si>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</si>
  <si>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</si>
  <si>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</si>
  <si>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</si>
  <si>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</si>
  <si>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</si>
  <si>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</si>
  <si>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</si>
  <si>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</si>
  <si>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</si>
  <si>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</si>
  <si>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</si>
  <si>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</si>
  <si>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</si>
  <si>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</si>
  <si>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</si>
  <si>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</si>
  <si>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</si>
  <si>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</si>
  <si>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</si>
  <si>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</si>
  <si>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</si>
  <si>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</si>
  <si>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</si>
  <si>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</si>
  <si>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</si>
  <si>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</si>
  <si>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</si>
  <si>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</si>
  <si>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</si>
  <si>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</si>
  <si>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</si>
  <si>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</si>
  <si>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</si>
  <si>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</si>
  <si>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</si>
  <si>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</si>
  <si>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</si>
  <si>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</si>
  <si>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</si>
  <si>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</si>
  <si>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</si>
  <si>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</si>
  <si>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</si>
  <si>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</si>
  <si>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</si>
  <si>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</si>
  <si>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</si>
  <si>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</si>
  <si>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</si>
  <si>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</si>
  <si>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</si>
  <si>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</si>
  <si>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</si>
  <si>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</si>
  <si>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</si>
  <si>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</si>
  <si>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</si>
  <si>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</si>
  <si>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</si>
  <si>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</si>
  <si>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</si>
  <si>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</si>
  <si>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</si>
  <si>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</si>
  <si>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</si>
  <si>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</si>
  <si>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</si>
  <si>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</si>
  <si>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</si>
  <si>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</si>
  <si>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</si>
  <si>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</si>
  <si>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</si>
  <si>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</si>
  <si>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</si>
  <si>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</si>
  <si>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</si>
  <si>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</si>
  <si>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</si>
  <si>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</si>
  <si>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</si>
  <si>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</si>
  <si>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</si>
  <si>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</si>
  <si>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</si>
  <si>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</si>
  <si>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</si>
  <si>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</si>
  <si>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</si>
  <si>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</si>
  <si>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</si>
  <si>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</si>
  <si>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</si>
  <si>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</si>
  <si>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</si>
  <si>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</si>
  <si>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</si>
  <si>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</si>
  <si>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</si>
  <si>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</si>
  <si>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</si>
  <si>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</si>
  <si>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</si>
  <si>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</si>
  <si>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</si>
  <si>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</si>
  <si>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</si>
  <si>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</si>
  <si>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</si>
  <si>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</si>
  <si>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</si>
  <si>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</si>
  <si>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</si>
  <si>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</si>
  <si>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</si>
  <si>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</si>
  <si>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</si>
  <si>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</si>
  <si>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</si>
  <si>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</si>
  <si>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</si>
  <si>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</si>
  <si>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</si>
  <si>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</si>
  <si>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</si>
  <si>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</si>
  <si>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</si>
  <si>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</si>
  <si>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</si>
  <si>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</si>
  <si>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</si>
  <si>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</si>
  <si>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</si>
  <si>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</si>
  <si>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</si>
  <si>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</si>
  <si>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</si>
  <si>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</si>
  <si>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</si>
  <si>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</si>
  <si>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</si>
  <si>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</si>
  <si>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</si>
  <si>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</si>
  <si>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</si>
  <si>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</si>
  <si>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</si>
  <si>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</si>
  <si>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</si>
  <si>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</si>
  <si>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</si>
  <si>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</si>
  <si>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</si>
  <si>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</si>
  <si>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</si>
  <si>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</si>
  <si>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</si>
  <si>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</si>
  <si>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</si>
  <si>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</si>
  <si>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</si>
  <si>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</si>
  <si>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</si>
  <si>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</si>
  <si>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</si>
  <si>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</si>
  <si>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</si>
  <si>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</si>
  <si>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</si>
  <si>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</si>
  <si>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</si>
  <si>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</si>
  <si>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</si>
  <si>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</si>
  <si>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</si>
  <si>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</si>
  <si>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</si>
  <si>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</si>
  <si>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</si>
  <si>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</si>
  <si>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</si>
  <si>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</si>
  <si>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</si>
  <si>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</si>
  <si>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</si>
  <si>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</si>
  <si>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</si>
  <si>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</si>
  <si>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</si>
  <si>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</si>
  <si>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</si>
  <si>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</si>
  <si>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</si>
  <si>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</si>
  <si>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</si>
  <si>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</si>
  <si>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</si>
  <si>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</si>
  <si>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</si>
  <si>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</si>
  <si>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</si>
  <si>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</si>
  <si>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</si>
  <si>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</si>
  <si>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</si>
  <si>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</si>
  <si>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</si>
  <si>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</si>
  <si>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</si>
  <si>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</si>
  <si>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</si>
  <si>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</si>
  <si>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</si>
  <si>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</si>
  <si>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</si>
  <si>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</si>
  <si>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</si>
  <si>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</si>
  <si>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</si>
  <si>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</si>
  <si>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</si>
  <si>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</si>
  <si>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</si>
  <si>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</si>
  <si>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</si>
  <si>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</si>
  <si>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</si>
  <si>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</si>
  <si>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</si>
  <si>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</si>
  <si>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</si>
  <si>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</si>
  <si>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</si>
  <si>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</si>
  <si>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</si>
  <si>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</si>
  <si>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</si>
  <si>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</si>
  <si>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</si>
  <si>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</si>
  <si>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</si>
  <si>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</si>
  <si>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</si>
  <si>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</si>
  <si>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</si>
  <si>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</si>
  <si>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</si>
  <si>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</si>
  <si>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</si>
  <si>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</si>
  <si>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</si>
  <si>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</si>
  <si>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</si>
  <si>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</si>
  <si>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</si>
  <si>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</si>
  <si>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</si>
  <si>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</si>
  <si>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</si>
  <si>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</si>
  <si>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</si>
  <si>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</si>
  <si>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</si>
  <si>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</si>
  <si>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</si>
  <si>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</si>
  <si>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</si>
  <si>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</si>
  <si>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</si>
  <si>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</si>
  <si>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</si>
  <si>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</si>
  <si>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</si>
  <si>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</si>
  <si>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</si>
  <si>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</si>
  <si>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</si>
  <si>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</si>
  <si>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</si>
  <si>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</si>
  <si>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</si>
  <si>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</si>
  <si>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</si>
  <si>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</si>
  <si>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</si>
  <si>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</si>
  <si>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</si>
  <si>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</si>
  <si>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</si>
  <si>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</si>
  <si>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</si>
  <si>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</si>
  <si>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</si>
  <si>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</si>
  <si>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</si>
  <si>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</si>
  <si>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</si>
  <si>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</si>
  <si>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</si>
  <si>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</si>
  <si>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</si>
  <si>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</si>
  <si>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</si>
  <si>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</si>
  <si>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</si>
  <si>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</si>
  <si>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</si>
  <si>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</si>
  <si>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</si>
  <si>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</si>
  <si>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</si>
  <si>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</si>
  <si>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</si>
  <si>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</si>
  <si>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</si>
  <si>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</si>
  <si>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</si>
  <si>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</si>
  <si>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</si>
  <si>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</si>
  <si>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</si>
  <si>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</si>
  <si>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</si>
  <si>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</si>
  <si>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</si>
  <si>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</si>
  <si>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</si>
  <si>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</si>
  <si>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</si>
  <si>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</si>
  <si>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</si>
  <si>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</si>
  <si>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</si>
  <si>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</si>
  <si>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</si>
  <si>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</si>
  <si>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</si>
  <si>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</si>
  <si>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</si>
  <si>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</si>
  <si>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</si>
  <si>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</si>
  <si>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</si>
  <si>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</si>
  <si>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</si>
  <si>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</si>
  <si>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</si>
  <si>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</si>
  <si>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</si>
  <si>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</si>
  <si>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</si>
  <si>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</si>
  <si>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</si>
  <si>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</si>
  <si>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</si>
  <si>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</si>
  <si>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</si>
  <si>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</si>
  <si>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</si>
  <si>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</si>
  <si>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</si>
  <si>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</si>
  <si>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</si>
  <si>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</si>
  <si>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</si>
  <si>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</si>
  <si>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</si>
  <si>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</si>
  <si>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</si>
  <si>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</si>
  <si>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</si>
  <si>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</si>
  <si>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</si>
  <si>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</si>
  <si>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</si>
  <si>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</si>
  <si>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</si>
  <si>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</si>
  <si>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</si>
  <si>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</si>
  <si>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</si>
  <si>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</si>
  <si>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</si>
  <si>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</si>
  <si>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</si>
  <si>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</si>
  <si>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</si>
  <si>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</si>
  <si>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</si>
  <si>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</si>
  <si>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</si>
  <si>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</si>
  <si>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</si>
  <si>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</si>
  <si>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</si>
  <si>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</si>
  <si>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</si>
  <si>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</si>
  <si>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</si>
  <si>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</si>
  <si>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</si>
  <si>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</si>
  <si>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</si>
  <si>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</si>
  <si>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</si>
  <si>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</si>
  <si>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</si>
  <si>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</si>
  <si>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</si>
  <si>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</si>
  <si>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</si>
  <si>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</si>
  <si>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</si>
  <si>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</si>
  <si>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</si>
  <si>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</si>
  <si>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</si>
  <si>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</si>
  <si>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</si>
  <si>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</si>
  <si>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</si>
  <si>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</si>
  <si>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</si>
  <si>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</si>
  <si>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</si>
  <si>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</si>
  <si>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</si>
  <si>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</si>
  <si>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</si>
  <si>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</si>
  <si>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</si>
  <si>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</si>
  <si>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</si>
  <si>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</si>
  <si>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</si>
  <si>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</si>
  <si>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</si>
  <si>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</si>
  <si>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</si>
  <si>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</si>
  <si>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</si>
  <si>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</si>
  <si>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</si>
  <si>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</si>
  <si>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</si>
  <si>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</si>
  <si>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</si>
  <si>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</si>
  <si>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</si>
  <si>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</si>
  <si>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</si>
  <si>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</si>
  <si>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</si>
  <si>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</si>
  <si>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</si>
  <si>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</si>
  <si>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</si>
  <si>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</si>
  <si>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</si>
  <si>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</si>
  <si>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</si>
  <si>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</si>
  <si>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</si>
  <si>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</si>
  <si>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</si>
  <si>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</si>
  <si>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</si>
  <si>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</si>
  <si>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</si>
  <si>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</si>
  <si>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</si>
  <si>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</si>
  <si>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</si>
  <si>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</si>
  <si>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</si>
  <si>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</si>
  <si>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</si>
  <si>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</si>
  <si>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</si>
  <si>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</si>
  <si>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</si>
  <si>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</si>
  <si>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</si>
  <si>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</si>
  <si>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</si>
  <si>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</si>
  <si>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</si>
  <si>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</si>
  <si>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</si>
  <si>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</si>
  <si>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</si>
  <si>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</si>
  <si>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</si>
  <si>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</si>
  <si>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</si>
  <si>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</si>
  <si>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</si>
  <si>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</si>
  <si>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</si>
  <si>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</si>
  <si>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</si>
  <si>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</si>
  <si>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</si>
  <si>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</si>
  <si>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</si>
  <si>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</si>
  <si>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</si>
  <si>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</si>
  <si>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</si>
  <si>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</si>
  <si>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</si>
  <si>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</si>
  <si>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</si>
  <si>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</si>
  <si>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</si>
  <si>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</si>
  <si>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</si>
  <si>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</si>
  <si>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</si>
  <si>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</si>
  <si>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</si>
  <si>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</si>
  <si>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</si>
  <si>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</si>
  <si>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</si>
  <si>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</si>
  <si>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</si>
  <si>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</si>
  <si>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</si>
  <si>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</si>
  <si>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</si>
  <si>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</si>
  <si>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</si>
  <si>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</si>
  <si>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</si>
  <si>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</si>
  <si>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</si>
  <si>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</si>
  <si>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</si>
  <si>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</si>
  <si>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</si>
  <si>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</si>
  <si>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</si>
  <si>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</si>
  <si>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</si>
  <si>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</si>
  <si>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</si>
  <si>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</si>
  <si>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</si>
  <si>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</si>
  <si>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</si>
  <si>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</si>
  <si>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</si>
  <si>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</si>
  <si>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</si>
  <si>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</si>
  <si>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</si>
  <si>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</si>
  <si>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</si>
  <si>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</si>
  <si>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</si>
  <si>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</si>
  <si>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</si>
  <si>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</si>
  <si>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</si>
  <si>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</si>
  <si>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</si>
  <si>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</si>
  <si>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</si>
  <si>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</si>
  <si>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</si>
  <si>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</si>
  <si>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</si>
  <si>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</si>
  <si>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</si>
  <si>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</si>
  <si>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</si>
  <si>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</si>
  <si>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</si>
  <si>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</si>
  <si>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</si>
  <si>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</si>
  <si>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</si>
  <si>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</si>
  <si>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</si>
  <si>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</si>
  <si>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</si>
  <si>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</si>
  <si>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</si>
  <si>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</si>
  <si>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</si>
  <si>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</si>
  <si>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</si>
  <si>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</si>
  <si>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</si>
  <si>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</si>
  <si>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</si>
  <si>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</si>
  <si>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</si>
  <si>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</si>
  <si>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</si>
  <si>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</si>
  <si>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</si>
  <si>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</si>
  <si>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</si>
  <si>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</si>
  <si>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</si>
  <si>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</si>
  <si>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</si>
  <si>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</si>
  <si>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</si>
  <si>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</si>
  <si>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</si>
  <si>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</si>
  <si>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</si>
  <si>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</si>
  <si>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</si>
  <si>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</si>
  <si>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</si>
  <si>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</si>
  <si>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</si>
  <si>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</si>
  <si>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</si>
  <si>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</si>
  <si>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</si>
  <si>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</si>
  <si>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</si>
  <si>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</si>
  <si>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</si>
  <si>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</si>
  <si>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</si>
  <si>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</si>
  <si>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</si>
  <si>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</si>
  <si>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</si>
  <si>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</si>
  <si>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</si>
  <si>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</si>
  <si>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</si>
  <si>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</si>
  <si>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</si>
  <si>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</si>
  <si>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</si>
  <si>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</si>
  <si>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</si>
  <si>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</si>
  <si>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</si>
  <si>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</si>
  <si>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</si>
  <si>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</si>
  <si>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</si>
  <si>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</si>
  <si>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</si>
  <si>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</si>
  <si>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</si>
  <si>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</si>
  <si>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</si>
  <si>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</si>
  <si>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</si>
  <si>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</si>
  <si>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</si>
  <si>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</si>
  <si>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</si>
  <si>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</si>
  <si>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</si>
  <si>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</si>
  <si>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</si>
  <si>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</si>
  <si>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</si>
  <si>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</si>
  <si>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</si>
  <si>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</si>
  <si>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</si>
  <si>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</si>
  <si>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</si>
  <si>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</si>
  <si>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</si>
  <si>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</si>
  <si>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</si>
  <si>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</si>
  <si>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</si>
  <si>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</si>
  <si>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</si>
  <si>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</si>
  <si>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</si>
  <si>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</si>
  <si>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</si>
  <si>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</si>
  <si>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</si>
  <si>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</si>
  <si>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</si>
  <si>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</si>
  <si>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</si>
  <si>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</si>
  <si>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</si>
  <si>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</si>
  <si>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</si>
  <si>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</si>
  <si>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</si>
  <si>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</si>
  <si>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</si>
  <si>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</si>
  <si>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</si>
  <si>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</si>
  <si>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</si>
  <si>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</si>
  <si>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</si>
  <si>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</si>
  <si>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</si>
  <si>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</si>
  <si>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</si>
  <si>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</si>
  <si>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</si>
  <si>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</si>
  <si>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</si>
  <si>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</si>
  <si>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</si>
  <si>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</si>
  <si>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</si>
  <si>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</si>
  <si>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</si>
  <si>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</si>
  <si>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</si>
  <si>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</si>
  <si>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</si>
  <si>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</si>
  <si>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</si>
  <si>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</si>
  <si>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</si>
  <si>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</si>
  <si>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</si>
  <si>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</si>
  <si>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</si>
  <si>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</si>
  <si>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</si>
  <si>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</si>
  <si>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</si>
  <si>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</si>
  <si>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</si>
  <si>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</si>
  <si>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</si>
  <si>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</si>
  <si>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</si>
  <si>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</si>
  <si>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</si>
  <si>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</si>
  <si>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</si>
  <si>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</si>
  <si>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</si>
  <si>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</si>
  <si>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</si>
  <si>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</si>
  <si>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</si>
  <si>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</si>
  <si>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</si>
  <si>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</si>
  <si>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</si>
  <si>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</si>
  <si>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</si>
  <si>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</si>
  <si>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</si>
  <si>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</si>
  <si>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</si>
  <si>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</si>
  <si>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</si>
  <si>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</si>
  <si>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</si>
  <si>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</si>
  <si>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</si>
  <si>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</si>
  <si>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</si>
  <si>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</si>
  <si>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</si>
  <si>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</si>
  <si>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</si>
  <si>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</si>
  <si>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</si>
  <si>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</si>
  <si>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</si>
  <si>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</si>
  <si>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</si>
  <si>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</si>
  <si>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</si>
  <si>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</si>
  <si>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</si>
  <si>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</si>
  <si>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</si>
  <si>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</si>
  <si>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</si>
  <si>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</si>
  <si>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</si>
  <si>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</si>
  <si>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</si>
  <si>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</si>
  <si>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</si>
  <si>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</si>
  <si>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</si>
  <si>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</si>
  <si>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</si>
  <si>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</si>
  <si>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</si>
  <si>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</si>
  <si>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</si>
  <si>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</si>
  <si>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</si>
  <si>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</si>
  <si>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</si>
  <si>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</si>
  <si>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</si>
  <si>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</si>
  <si>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</si>
  <si>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</si>
  <si>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</si>
  <si>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</si>
  <si>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</si>
  <si>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</si>
  <si>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</si>
  <si>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</si>
  <si>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</si>
  <si>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</si>
  <si>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</si>
  <si>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</si>
  <si>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</si>
  <si>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</si>
  <si>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</si>
  <si>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</si>
  <si>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</si>
  <si>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</si>
  <si>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</si>
  <si>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</si>
  <si>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</si>
  <si>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</si>
  <si>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</si>
  <si>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</si>
  <si>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</si>
  <si>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</si>
  <si>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</si>
  <si>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</si>
  <si>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</si>
  <si>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</si>
  <si>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</si>
  <si>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</si>
  <si>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</si>
  <si>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</si>
  <si>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</si>
  <si>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</si>
  <si>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</si>
  <si>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</si>
  <si>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</si>
  <si>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</si>
  <si>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</si>
  <si>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</si>
  <si>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</si>
  <si>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</si>
  <si>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</si>
  <si>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</si>
  <si>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</si>
  <si>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</si>
  <si>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</si>
  <si>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</si>
  <si>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</si>
  <si>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</si>
  <si>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</si>
  <si>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</si>
  <si>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</si>
  <si>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</si>
  <si>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</si>
  <si>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</si>
  <si>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</si>
  <si>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</si>
  <si>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</si>
  <si>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</si>
  <si>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</si>
  <si>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</si>
  <si>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</si>
  <si>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</si>
  <si>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</si>
  <si>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</si>
  <si>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</si>
  <si>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</si>
  <si>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</si>
  <si>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</si>
  <si>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</si>
  <si>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</si>
  <si>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</si>
  <si>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</si>
  <si>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</si>
  <si>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</si>
  <si>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</si>
  <si>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</si>
  <si>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</si>
  <si>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</si>
  <si>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</si>
  <si>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</si>
  <si>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</si>
  <si>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</si>
  <si>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</si>
  <si>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</si>
  <si>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</si>
  <si>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</si>
  <si>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</si>
  <si>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</si>
  <si>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</si>
  <si>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</si>
  <si>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</si>
  <si>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</si>
  <si>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</si>
  <si>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</si>
  <si>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</si>
  <si>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</si>
  <si>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</si>
  <si>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</si>
  <si>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</si>
  <si>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</si>
  <si>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</si>
  <si>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</si>
  <si>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</si>
  <si>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</si>
  <si>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</si>
  <si>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</si>
  <si>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</si>
  <si>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</si>
  <si>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</si>
  <si>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</si>
  <si>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</si>
  <si>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</si>
  <si>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</si>
  <si>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</si>
  <si>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</si>
  <si>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</si>
  <si>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</si>
  <si>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</si>
  <si>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</si>
  <si>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</si>
  <si>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</si>
  <si>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</si>
  <si>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</si>
  <si>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</si>
  <si>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</si>
  <si>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</si>
  <si>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</si>
  <si>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</si>
  <si>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</si>
  <si>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</si>
  <si>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</si>
  <si>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</si>
  <si>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</si>
  <si>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</si>
  <si>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</si>
  <si>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</si>
  <si>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</si>
  <si>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</si>
  <si>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</si>
  <si>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</si>
  <si>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</si>
  <si>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</si>
  <si>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</si>
  <si>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</si>
  <si>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</si>
  <si>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</si>
  <si>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</si>
  <si>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</si>
  <si>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</si>
  <si>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</si>
  <si>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</si>
  <si>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</si>
  <si>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</si>
  <si>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</si>
  <si>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</si>
  <si>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</si>
  <si>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</si>
  <si>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</si>
  <si>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</si>
  <si>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</si>
  <si>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</si>
  <si>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</si>
  <si>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</si>
  <si>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</si>
  <si>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</si>
  <si>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</si>
  <si>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</si>
  <si>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</si>
  <si>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</si>
  <si>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</si>
  <si>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</si>
  <si>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</si>
  <si>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</si>
  <si>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</si>
  <si>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</si>
  <si>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</si>
  <si>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</si>
  <si>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</si>
  <si>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</si>
  <si>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</si>
  <si>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</si>
  <si>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</si>
  <si>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</si>
  <si>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</si>
  <si>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</si>
  <si>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</si>
  <si>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</si>
  <si>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</si>
  <si>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</si>
  <si>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</si>
  <si>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</si>
  <si>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</si>
  <si>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</si>
  <si>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</si>
  <si>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</si>
  <si>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</si>
  <si>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</si>
  <si>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</si>
  <si>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</si>
  <si>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</si>
  <si>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</si>
  <si>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</si>
  <si>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</si>
  <si>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</si>
  <si>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</si>
  <si>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</si>
  <si>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</si>
  <si>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</si>
  <si>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</si>
  <si>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</si>
  <si>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</si>
  <si>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</si>
  <si>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</si>
  <si>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</si>
  <si>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</si>
  <si>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</si>
  <si>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</si>
  <si>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</si>
  <si>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</si>
  <si>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</si>
  <si>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</si>
  <si>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</si>
  <si>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</si>
  <si>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</si>
  <si>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</si>
  <si>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</si>
  <si>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</si>
  <si>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</si>
  <si>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</si>
  <si>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</si>
  <si>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</si>
  <si>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</si>
  <si>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</si>
  <si>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</si>
  <si>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</si>
  <si>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</si>
  <si>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</si>
  <si>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</si>
  <si>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</si>
  <si>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</si>
  <si>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</si>
  <si>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</si>
  <si>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</si>
  <si>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</si>
  <si>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</si>
  <si>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</si>
  <si>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</si>
  <si>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</si>
  <si>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</si>
  <si>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</si>
  <si>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</si>
  <si>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</si>
  <si>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</si>
  <si>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</si>
  <si>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</si>
  <si>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</si>
  <si>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</si>
  <si>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</si>
  <si>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</si>
  <si>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</si>
  <si>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</si>
  <si>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</si>
  <si>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</si>
  <si>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</si>
  <si>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</si>
  <si>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</si>
  <si>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</si>
  <si>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</si>
  <si>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</si>
  <si>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</si>
  <si>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</si>
  <si>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</si>
  <si>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</si>
  <si>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</si>
  <si>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</si>
  <si>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</si>
  <si>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</si>
  <si>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</si>
  <si>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</si>
  <si>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</si>
  <si>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</si>
  <si>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</si>
  <si>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</si>
  <si>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</si>
  <si>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</si>
  <si>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</si>
  <si>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</si>
  <si>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</si>
  <si>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</si>
  <si>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</si>
  <si>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</si>
  <si>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</si>
  <si>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</si>
  <si>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</si>
  <si>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</si>
  <si>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</si>
  <si>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</si>
  <si>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</si>
  <si>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</si>
  <si>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</si>
  <si>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</si>
  <si>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</si>
  <si>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</si>
  <si>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</si>
  <si>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</si>
  <si>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</si>
  <si>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</si>
  <si>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</si>
  <si>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</si>
  <si>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</si>
  <si>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</si>
  <si>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</si>
  <si>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</si>
  <si>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</si>
  <si>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</si>
  <si>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</si>
  <si>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</si>
  <si>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</si>
  <si>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</si>
  <si>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</si>
  <si>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</si>
  <si>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</si>
  <si>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</si>
  <si>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</si>
  <si>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</si>
  <si>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</si>
  <si>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</si>
  <si>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</si>
  <si>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</si>
  <si>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</si>
  <si>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</si>
  <si>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</si>
  <si>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</si>
  <si>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</si>
  <si>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</si>
  <si>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</si>
  <si>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</si>
  <si>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</si>
  <si>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</si>
  <si>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</si>
  <si>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</si>
  <si>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</si>
  <si>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</si>
  <si>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</si>
  <si>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</si>
  <si>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</si>
  <si>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</si>
  <si>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</si>
  <si>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</si>
  <si>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</si>
  <si>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</si>
  <si>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</si>
  <si>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</si>
  <si>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</si>
  <si>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</si>
  <si>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</si>
  <si>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</si>
  <si>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</si>
  <si>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</si>
  <si>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</si>
  <si>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</si>
  <si>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</si>
  <si>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</si>
  <si>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</si>
  <si>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</si>
  <si>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</si>
  <si>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</si>
  <si>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</si>
  <si>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</si>
  <si>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</si>
  <si>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</si>
  <si>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</si>
  <si>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</si>
  <si>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</si>
  <si>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</si>
  <si>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</si>
  <si>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</si>
  <si>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</si>
  <si>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</si>
  <si>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</si>
  <si>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</si>
  <si>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</si>
  <si>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</si>
  <si>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</si>
  <si>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</si>
  <si>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</si>
  <si>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</si>
  <si>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</si>
  <si>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</si>
  <si>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</si>
  <si>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</si>
  <si>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</si>
  <si>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</si>
  <si>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</si>
  <si>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</si>
  <si>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</si>
  <si>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</si>
  <si>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</si>
  <si>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</si>
  <si>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</si>
  <si>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</si>
  <si>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</si>
  <si>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</si>
  <si>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</si>
  <si>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</si>
  <si>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</si>
  <si>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</si>
  <si>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</si>
  <si>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</si>
  <si>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</si>
  <si>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</si>
  <si>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</si>
  <si>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</si>
  <si>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</si>
  <si>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</si>
  <si>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</si>
  <si>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</si>
  <si>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</si>
  <si>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</si>
  <si>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</si>
  <si>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</si>
  <si>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</si>
  <si>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</si>
  <si>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</si>
  <si>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</si>
  <si>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</si>
  <si>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</si>
  <si>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</si>
  <si>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</si>
  <si>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</si>
  <si>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</si>
  <si>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</si>
  <si>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</si>
  <si>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</si>
  <si>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</si>
  <si>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</si>
  <si>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</si>
  <si>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</si>
  <si>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</si>
  <si>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</si>
  <si>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</si>
  <si>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</si>
  <si>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</si>
  <si>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</si>
  <si>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</si>
  <si>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</si>
  <si>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</si>
  <si>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</si>
  <si>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</si>
  <si>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</si>
  <si>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</si>
  <si>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</si>
  <si>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</si>
  <si>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</si>
  <si>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</si>
  <si>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</si>
  <si>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</si>
  <si>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</si>
  <si>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</si>
  <si>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</si>
  <si>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</si>
  <si>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</si>
  <si>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</si>
  <si>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</si>
  <si>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</si>
  <si>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</si>
  <si>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</si>
  <si>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</si>
  <si>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</si>
  <si>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</si>
  <si>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</si>
  <si>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</si>
  <si>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</si>
  <si>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</si>
  <si>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</si>
  <si>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</si>
  <si>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</si>
  <si>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</si>
  <si>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</si>
  <si>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</si>
  <si>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</si>
  <si>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</si>
  <si>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</si>
  <si>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</si>
  <si>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</si>
  <si>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</si>
  <si>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</si>
  <si>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</si>
  <si>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</si>
  <si>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</si>
  <si>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</si>
  <si>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</si>
  <si>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</si>
  <si>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</si>
  <si>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</si>
  <si>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</si>
  <si>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</si>
  <si>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</si>
  <si>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</si>
  <si>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</si>
  <si>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</si>
  <si>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</si>
  <si>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</si>
  <si>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</si>
  <si>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</si>
  <si>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</si>
  <si>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</si>
  <si>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</si>
  <si>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</si>
  <si>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</si>
  <si>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</si>
  <si>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</si>
  <si>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</si>
  <si>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</si>
  <si>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</si>
  <si>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</si>
  <si>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</si>
  <si>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</si>
  <si>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</si>
  <si>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</si>
  <si>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</si>
  <si>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</si>
  <si>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</si>
  <si>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</si>
  <si>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</si>
  <si>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</si>
  <si>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</si>
  <si>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</si>
  <si>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</si>
  <si>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</si>
  <si>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</si>
  <si>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</si>
  <si>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</si>
  <si>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</si>
  <si>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</si>
  <si>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</si>
  <si>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</si>
  <si>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</si>
  <si>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</si>
  <si>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</si>
  <si>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</si>
  <si>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</si>
  <si>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</si>
  <si>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</si>
  <si>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</si>
  <si>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</si>
  <si>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</si>
  <si>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</si>
  <si>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</si>
  <si>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</si>
  <si>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</si>
  <si>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</si>
  <si>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</si>
  <si>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</si>
  <si>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</si>
  <si>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</si>
  <si>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</si>
  <si>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</si>
  <si>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</si>
  <si>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</si>
  <si>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</si>
  <si>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</si>
  <si>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</si>
  <si>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</si>
  <si>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</si>
  <si>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</si>
  <si>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</si>
  <si>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</si>
  <si>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</si>
  <si>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</si>
  <si>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</si>
  <si>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</si>
  <si>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</si>
  <si>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</si>
  <si>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</si>
  <si>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</si>
  <si>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</si>
  <si>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</si>
  <si>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</si>
  <si>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</si>
  <si>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</si>
  <si>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</si>
  <si>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</si>
  <si>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</si>
  <si>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</si>
  <si>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</si>
  <si>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</si>
  <si>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</si>
  <si>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</si>
  <si>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</si>
  <si>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</si>
  <si>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</si>
  <si>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</si>
  <si>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</si>
  <si>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</si>
  <si>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</si>
  <si>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</si>
  <si>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</si>
  <si>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</si>
  <si>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</si>
  <si>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</si>
  <si>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</si>
  <si>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</si>
  <si>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</si>
  <si>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</si>
  <si>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</si>
  <si>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</si>
  <si>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</si>
  <si>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</si>
  <si>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</si>
  <si>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</si>
  <si>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</si>
  <si>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</si>
  <si>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</si>
  <si>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</si>
  <si>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</si>
  <si>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</si>
  <si>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</si>
  <si>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</si>
  <si>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</si>
  <si>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</si>
  <si>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</si>
  <si>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</si>
  <si>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</si>
  <si>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</si>
  <si>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</si>
  <si>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</si>
  <si>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</si>
  <si>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</si>
  <si>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</si>
  <si>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</si>
  <si>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</si>
  <si>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</si>
  <si>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</si>
  <si>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</si>
  <si>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</si>
  <si>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</si>
  <si>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</si>
  <si>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</si>
  <si>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</si>
  <si>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</si>
  <si>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</si>
  <si>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</si>
  <si>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</si>
  <si>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</si>
  <si>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</si>
  <si>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</si>
  <si>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</si>
  <si>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</si>
  <si>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</si>
  <si>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</si>
  <si>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</si>
  <si>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</si>
  <si>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</si>
  <si>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</si>
  <si>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</si>
  <si>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</si>
  <si>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</si>
  <si>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</si>
  <si>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</si>
  <si>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</si>
  <si>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</si>
  <si>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</si>
  <si>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</si>
  <si>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</si>
  <si>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</si>
  <si>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</si>
  <si>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</si>
  <si>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</si>
  <si>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</si>
  <si>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</si>
  <si>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</si>
  <si>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</si>
  <si>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</si>
  <si>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</si>
  <si>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</si>
  <si>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</si>
  <si>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</si>
  <si>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</si>
  <si>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</si>
  <si>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</si>
  <si>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</si>
  <si>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</si>
  <si>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</si>
  <si>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</si>
  <si>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</si>
  <si>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</si>
  <si>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</si>
  <si>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</si>
  <si>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</si>
  <si>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</si>
  <si>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</si>
  <si>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</si>
  <si>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</si>
  <si>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</si>
  <si>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</si>
  <si>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</si>
  <si>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</si>
  <si>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</si>
  <si>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</si>
  <si>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</si>
  <si>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</si>
  <si>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</si>
  <si>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</si>
  <si>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</si>
  <si>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</si>
  <si>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</si>
  <si>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</si>
  <si>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</si>
  <si>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</si>
  <si>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</si>
  <si>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</si>
  <si>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</si>
  <si>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</si>
  <si>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</si>
  <si>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</si>
  <si>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</si>
  <si>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</si>
  <si>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</si>
  <si>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</si>
  <si>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</si>
  <si>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</si>
  <si>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</si>
  <si>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</si>
  <si>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</si>
  <si>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</si>
  <si>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</si>
  <si>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</si>
  <si>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</si>
  <si>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</si>
  <si>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</si>
  <si>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</si>
  <si>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</si>
  <si>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</si>
  <si>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</si>
  <si>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</si>
  <si>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</si>
  <si>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</si>
  <si>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</si>
  <si>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</si>
  <si>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</si>
  <si>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</si>
  <si>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</si>
  <si>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</si>
  <si>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</si>
  <si>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</si>
  <si>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</si>
  <si>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</si>
  <si>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</si>
  <si>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</si>
  <si>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</si>
  <si>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</si>
  <si>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</si>
  <si>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</si>
  <si>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</si>
  <si>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</si>
  <si>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</si>
  <si>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</si>
  <si>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</si>
  <si>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</si>
  <si>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</si>
  <si>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</si>
  <si>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</si>
  <si>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</si>
  <si>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</si>
  <si>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</si>
  <si>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</si>
  <si>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</si>
  <si>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</si>
  <si>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</si>
  <si>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</si>
  <si>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</si>
  <si>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</si>
  <si>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</si>
  <si>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</si>
  <si>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</si>
  <si>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</si>
  <si>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</si>
  <si>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</si>
  <si>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</si>
  <si>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</si>
  <si>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</si>
  <si>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</si>
  <si>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</si>
  <si>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</si>
  <si>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</si>
  <si>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</si>
  <si>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</si>
  <si>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</si>
  <si>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</si>
  <si>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</si>
  <si>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</si>
  <si>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</si>
  <si>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</si>
  <si>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</si>
  <si>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</si>
  <si>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</si>
  <si>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</si>
  <si>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</si>
  <si>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</si>
  <si>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</si>
  <si>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</si>
  <si>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</si>
  <si>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</si>
  <si>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</si>
  <si>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</si>
  <si>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</si>
  <si>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</si>
  <si>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</si>
  <si>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</si>
  <si>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</si>
  <si>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</si>
  <si>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</si>
  <si>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</si>
  <si>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</si>
  <si>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</si>
  <si>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</si>
  <si>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</si>
  <si>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</si>
  <si>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</si>
  <si>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</si>
  <si>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</si>
  <si>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</si>
  <si>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</si>
  <si>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</si>
  <si>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</si>
  <si>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</si>
  <si>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</si>
  <si>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</si>
  <si>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</si>
  <si>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</si>
  <si>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</si>
  <si>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</si>
  <si>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</si>
  <si>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</si>
  <si>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</si>
  <si>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</si>
  <si>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</si>
  <si>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</si>
  <si>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</si>
  <si>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</si>
  <si>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</si>
  <si>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</si>
  <si>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</si>
  <si>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</si>
  <si>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</si>
  <si>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</si>
  <si>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</si>
  <si>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</si>
  <si>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</si>
  <si>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</si>
  <si>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</si>
  <si>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</si>
  <si>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</si>
  <si>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</si>
  <si>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</si>
  <si>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</si>
  <si>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</si>
  <si>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</si>
  <si>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</si>
  <si>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</si>
  <si>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</si>
  <si>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</si>
  <si>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</si>
  <si>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</si>
  <si>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</si>
  <si>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</si>
  <si>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</si>
  <si>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</si>
  <si>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</si>
  <si>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</si>
  <si>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</si>
  <si>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</si>
  <si>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</si>
  <si>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</si>
  <si>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</si>
  <si>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</si>
  <si>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</si>
  <si>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</si>
  <si>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</si>
  <si>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</si>
  <si>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</si>
  <si>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</si>
  <si>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</si>
  <si>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</si>
  <si>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</si>
  <si>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</si>
  <si>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</si>
  <si>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</si>
  <si>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</si>
  <si>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</si>
  <si>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</si>
  <si>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</si>
  <si>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</si>
  <si>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</si>
  <si>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</si>
  <si>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</si>
  <si>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</si>
  <si>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</si>
  <si>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</si>
  <si>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</si>
  <si>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</si>
  <si>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</si>
  <si>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</si>
  <si>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</si>
  <si>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</si>
  <si>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</si>
  <si>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</si>
  <si>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</si>
  <si>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</si>
  <si>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</si>
  <si>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</si>
  <si>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</si>
  <si>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</si>
  <si>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</si>
  <si>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</si>
  <si>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</si>
  <si>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</si>
  <si>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</si>
  <si>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</si>
  <si>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</si>
  <si>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</si>
  <si>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</si>
  <si>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</si>
  <si>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</si>
  <si>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</si>
  <si>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</si>
  <si>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</si>
  <si>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</si>
  <si>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</si>
  <si>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</si>
  <si>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</si>
  <si>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</si>
  <si>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</si>
  <si>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</si>
  <si>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</si>
  <si>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</si>
  <si>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</si>
  <si>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</si>
  <si>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</si>
  <si>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</si>
  <si>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</si>
  <si>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</si>
  <si>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</si>
  <si>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</si>
  <si>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</si>
  <si>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</si>
  <si>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</si>
  <si>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</si>
  <si>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</si>
  <si>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</si>
  <si>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</si>
  <si>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</si>
  <si>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</si>
  <si>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</si>
  <si>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</si>
  <si>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</si>
  <si>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</si>
  <si>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</si>
  <si>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</si>
  <si>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</si>
  <si>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</si>
  <si>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</si>
  <si>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</si>
  <si>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</si>
  <si>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</si>
  <si>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</si>
  <si>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</si>
  <si>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</si>
  <si>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</si>
  <si>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</si>
  <si>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</si>
  <si>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</si>
  <si>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</si>
  <si>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</si>
  <si>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</si>
  <si>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</si>
  <si>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</si>
  <si>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</si>
  <si>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</si>
  <si>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</si>
  <si>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</si>
  <si>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</si>
  <si>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</si>
  <si>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</si>
  <si>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</si>
  <si>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</si>
  <si>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</si>
  <si>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</si>
  <si>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</si>
  <si>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</si>
  <si>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</si>
  <si>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</si>
  <si>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</si>
  <si>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</si>
  <si>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</si>
  <si>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</si>
  <si>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</si>
  <si>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</si>
  <si>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</si>
  <si>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</si>
  <si>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</si>
  <si>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</si>
  <si>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</si>
  <si>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</si>
  <si>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</si>
  <si>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</si>
  <si>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</si>
  <si>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</si>
  <si>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</si>
  <si>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</si>
  <si>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</si>
  <si>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</si>
  <si>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</si>
  <si>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</si>
  <si>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</si>
  <si>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</si>
  <si>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</si>
  <si>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</si>
  <si>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</si>
  <si>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</si>
  <si>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</si>
  <si>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</si>
  <si>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</si>
  <si>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</si>
  <si>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</si>
  <si>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</si>
  <si>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</si>
  <si>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</si>
  <si>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</si>
  <si>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</si>
  <si>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</si>
  <si>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</si>
  <si>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</si>
  <si>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</si>
  <si>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</si>
  <si>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</si>
  <si>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</si>
  <si>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</si>
  <si>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</si>
  <si>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</si>
  <si>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</si>
  <si>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</si>
  <si>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</si>
  <si>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</si>
  <si>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</si>
  <si>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</si>
  <si>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</si>
  <si>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</si>
  <si>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</si>
  <si>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</si>
  <si>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</si>
  <si>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</si>
  <si>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</si>
  <si>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</si>
  <si>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</si>
  <si>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</si>
  <si>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</si>
  <si>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</si>
  <si>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</si>
  <si>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</si>
  <si>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</si>
  <si>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</si>
  <si>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</si>
  <si>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</si>
  <si>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</si>
  <si>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</si>
  <si>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</si>
  <si>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</si>
  <si>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</si>
  <si>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</si>
  <si>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</si>
  <si>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</si>
  <si>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</si>
  <si>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</si>
  <si>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</si>
  <si>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</si>
  <si>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</si>
  <si>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</si>
  <si>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</si>
  <si>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</si>
  <si>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</si>
  <si>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</si>
  <si>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</si>
  <si>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</si>
  <si>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</si>
  <si>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</si>
  <si>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</si>
  <si>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</si>
  <si>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</si>
  <si>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</si>
  <si>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</si>
  <si>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</si>
  <si>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</si>
  <si>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</si>
  <si>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</si>
  <si>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</si>
  <si>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</si>
  <si>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</si>
  <si>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</si>
  <si>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</si>
  <si>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</si>
  <si>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</si>
  <si>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</si>
  <si>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</si>
  <si>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</si>
  <si>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</si>
  <si>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</si>
  <si>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</si>
  <si>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</si>
  <si>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</si>
  <si>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</si>
  <si>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</si>
  <si>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</si>
  <si>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</si>
  <si>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</si>
  <si>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</si>
  <si>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</si>
  <si>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</si>
  <si>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</si>
  <si>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</si>
  <si>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</si>
  <si>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</si>
  <si>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</si>
  <si>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</si>
  <si>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</si>
  <si>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</si>
  <si>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</si>
  <si>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</si>
  <si>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</si>
  <si>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</si>
  <si>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</si>
  <si>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</si>
  <si>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</si>
  <si>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</si>
  <si>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</si>
  <si>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</si>
  <si>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</si>
  <si>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</si>
  <si>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</si>
  <si>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</si>
  <si>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</si>
  <si>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</si>
  <si>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</si>
  <si>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</si>
  <si>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</si>
  <si>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</si>
  <si>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</si>
  <si>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</si>
  <si>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</si>
  <si>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</si>
  <si>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</si>
  <si>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</si>
  <si>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</si>
  <si>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</si>
  <si>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</si>
  <si>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</si>
  <si>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</si>
  <si>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</si>
  <si>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</si>
  <si>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</si>
  <si>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</si>
  <si>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</si>
  <si>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</si>
  <si>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</si>
  <si>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</si>
  <si>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</si>
  <si>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</si>
  <si>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</si>
  <si>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</si>
  <si>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</si>
  <si>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</si>
  <si>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</si>
  <si>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</si>
  <si>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</si>
  <si>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</si>
  <si>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</si>
  <si>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</si>
  <si>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</si>
  <si>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</si>
  <si>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</si>
  <si>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</si>
  <si>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</si>
  <si>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</si>
  <si>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</si>
  <si>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</si>
  <si>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</si>
  <si>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</si>
  <si>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</si>
  <si>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</si>
  <si>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</si>
  <si>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</si>
  <si>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</si>
  <si>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</si>
  <si>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</si>
  <si>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</si>
  <si>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</si>
  <si>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</si>
  <si>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</si>
  <si>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</si>
  <si>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</si>
  <si>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</si>
  <si>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</si>
  <si>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</si>
  <si>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</si>
  <si>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</si>
  <si>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</si>
  <si>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</si>
  <si>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</si>
  <si>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</si>
  <si>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</si>
  <si>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</si>
  <si>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</si>
  <si>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</si>
  <si>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</si>
  <si>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</si>
  <si>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</si>
  <si>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</si>
  <si>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</si>
  <si>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</si>
  <si>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</si>
  <si>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</si>
  <si>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</si>
  <si>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</si>
  <si>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</si>
  <si>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</si>
  <si>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</si>
  <si>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</si>
  <si>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</si>
  <si>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</si>
  <si>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</si>
  <si>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</si>
  <si>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</si>
  <si>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</si>
  <si>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</si>
  <si>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</si>
  <si>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</si>
  <si>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</si>
  <si>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</si>
  <si>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</si>
  <si>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</si>
  <si>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</si>
  <si>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</si>
  <si>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</si>
  <si>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</si>
  <si>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</si>
  <si>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</si>
  <si>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</si>
  <si>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</si>
  <si>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</si>
  <si>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</si>
  <si>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</si>
  <si>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</si>
  <si>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</si>
  <si>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</si>
  <si>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</si>
  <si>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</si>
  <si>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</si>
  <si>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</si>
  <si>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</si>
  <si>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</si>
  <si>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</si>
  <si>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</si>
  <si>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</si>
  <si>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</si>
  <si>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</si>
  <si>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</si>
  <si>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</si>
  <si>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</si>
  <si>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</si>
  <si>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</si>
  <si>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</si>
  <si>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</si>
  <si>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</si>
  <si>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</si>
  <si>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</si>
  <si>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</si>
  <si>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</si>
  <si>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</si>
  <si>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</si>
  <si>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</si>
  <si>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</si>
  <si>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</si>
  <si>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</si>
  <si>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</si>
  <si>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</si>
  <si>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</si>
  <si>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</si>
  <si>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</si>
  <si>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</si>
  <si>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</si>
  <si>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</si>
  <si>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</si>
  <si>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</si>
  <si>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</si>
  <si>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</si>
  <si>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</si>
  <si>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</si>
  <si>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</si>
  <si>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</si>
  <si>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</si>
  <si>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</si>
  <si>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</si>
  <si>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</si>
  <si>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</si>
  <si>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</si>
  <si>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</si>
  <si>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</si>
  <si>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</si>
  <si>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</si>
  <si>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</si>
  <si>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</si>
  <si>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</si>
  <si>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</si>
  <si>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</si>
  <si>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</si>
  <si>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</si>
  <si>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</si>
  <si>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</si>
  <si>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</si>
  <si>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</si>
  <si>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</si>
  <si>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</si>
  <si>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</si>
  <si>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</si>
  <si>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</si>
  <si>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</si>
  <si>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</si>
  <si>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</si>
  <si>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</si>
  <si>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</si>
  <si>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</si>
  <si>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</si>
  <si>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</si>
  <si>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</si>
  <si>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</si>
  <si>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</si>
  <si>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</si>
  <si>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</si>
  <si>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</si>
  <si>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</si>
  <si>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</si>
  <si>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</si>
  <si>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</si>
  <si>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</si>
  <si>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</si>
  <si>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</si>
  <si>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</si>
  <si>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</si>
  <si>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</si>
  <si>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</si>
  <si>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</si>
  <si>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</si>
  <si>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</si>
  <si>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</si>
  <si>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</si>
  <si>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</si>
  <si>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</si>
  <si>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</si>
  <si>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</si>
  <si>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</si>
  <si>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</si>
  <si>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</si>
  <si>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</si>
  <si>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</si>
  <si>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</si>
  <si>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</si>
  <si>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</si>
  <si>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</si>
  <si>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</si>
  <si>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</si>
  <si>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</si>
  <si>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</si>
  <si>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</si>
  <si>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</si>
  <si>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</si>
  <si>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</si>
  <si>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</si>
  <si>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</si>
  <si>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</si>
  <si>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</si>
  <si>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</si>
  <si>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</si>
  <si>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</si>
  <si>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</si>
  <si>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</si>
  <si>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</si>
  <si>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</si>
  <si>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</si>
  <si>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</si>
  <si>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</si>
  <si>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</si>
  <si>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</si>
  <si>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</si>
  <si>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</si>
  <si>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</si>
  <si>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</si>
  <si>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</si>
  <si>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</si>
  <si>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</si>
  <si>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</si>
  <si>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</si>
  <si>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</si>
  <si>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</si>
  <si>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</si>
  <si>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</si>
  <si>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</si>
  <si>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</si>
  <si>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</si>
  <si>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</si>
  <si>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</si>
  <si>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</si>
  <si>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</si>
  <si>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</si>
  <si>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</si>
  <si>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</si>
  <si>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</si>
  <si>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</si>
  <si>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</si>
  <si>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</si>
  <si>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</si>
  <si>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</si>
  <si>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</si>
  <si>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</si>
  <si>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</si>
  <si>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</si>
  <si>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</si>
  <si>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</si>
  <si>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</si>
  <si>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</si>
  <si>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</si>
  <si>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</si>
  <si>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</si>
  <si>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</si>
  <si>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</si>
  <si>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</si>
  <si>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</si>
  <si>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</si>
  <si>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</si>
  <si>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</si>
  <si>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</si>
  <si>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</si>
  <si>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</si>
  <si>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</si>
  <si>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</si>
  <si>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</si>
  <si>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</si>
  <si>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</si>
  <si>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</si>
  <si>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</si>
  <si>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</si>
  <si>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</si>
  <si>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</si>
  <si>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</si>
  <si>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</si>
  <si>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</si>
  <si>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</si>
  <si>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</si>
  <si>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</si>
  <si>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</si>
  <si>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</si>
  <si>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</si>
  <si>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</si>
  <si>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</si>
  <si>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</si>
  <si>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</si>
  <si>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</si>
  <si>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</si>
  <si>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</si>
  <si>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</si>
  <si>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</si>
  <si>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</si>
  <si>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</si>
  <si>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</si>
  <si>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</si>
  <si>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</si>
  <si>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</si>
  <si>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</si>
  <si>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</si>
  <si>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</si>
  <si>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</si>
  <si>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</si>
  <si>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</si>
  <si>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</si>
  <si>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</si>
  <si>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</si>
  <si>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</si>
  <si>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</si>
  <si>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</si>
  <si>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</si>
  <si>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</si>
  <si>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</si>
  <si>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</si>
  <si>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</si>
  <si>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</si>
  <si>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</si>
  <si>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</si>
  <si>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</si>
  <si>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</si>
  <si>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</si>
  <si>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</si>
  <si>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</si>
  <si>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</si>
  <si>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</si>
  <si>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</si>
  <si>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</si>
  <si>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</si>
  <si>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</si>
  <si>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</si>
  <si>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</si>
  <si>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</si>
  <si>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</si>
  <si>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</si>
  <si>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</si>
  <si>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</si>
  <si>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</si>
  <si>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</si>
  <si>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</si>
  <si>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</si>
  <si>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</si>
  <si>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</si>
  <si>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</si>
  <si>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</si>
  <si>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</si>
  <si>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</si>
  <si>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</si>
  <si>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</si>
  <si>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</si>
  <si>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</si>
  <si>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</si>
  <si>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</si>
  <si>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</si>
  <si>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</si>
  <si>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</si>
  <si>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</si>
  <si>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</si>
  <si>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</si>
  <si>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</si>
  <si>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</si>
  <si>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</si>
  <si>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</si>
  <si>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</si>
  <si>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</si>
  <si>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</si>
  <si>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</si>
  <si>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</si>
  <si>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</si>
  <si>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</si>
  <si>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</si>
  <si>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</si>
  <si>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</si>
  <si>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</si>
  <si>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</si>
  <si>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</si>
  <si>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</si>
  <si>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</si>
  <si>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</si>
  <si>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</si>
  <si>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</si>
  <si>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</si>
  <si>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</si>
  <si>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</si>
  <si>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</si>
  <si>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</si>
  <si>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</si>
  <si>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</si>
  <si>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</si>
  <si>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</si>
  <si>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</si>
  <si>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</si>
  <si>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</si>
  <si>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</si>
  <si>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</si>
  <si>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</si>
  <si>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</si>
  <si>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</si>
  <si>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</si>
  <si>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</si>
  <si>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</si>
  <si>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</si>
  <si>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</si>
  <si>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</si>
  <si>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</si>
  <si>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</si>
  <si>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</si>
  <si>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</si>
  <si>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</si>
  <si>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</si>
  <si>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</si>
  <si>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</si>
  <si>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</si>
  <si>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</si>
  <si>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</si>
  <si>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</si>
  <si>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</si>
  <si>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</si>
  <si>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</si>
  <si>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</si>
  <si>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</si>
  <si>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</si>
  <si>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</si>
  <si>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</si>
  <si>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</si>
  <si>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</si>
  <si>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</si>
  <si>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</si>
  <si>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</si>
  <si>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</si>
  <si>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</si>
  <si>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</si>
  <si>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</si>
  <si>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</si>
  <si>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</si>
  <si>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</si>
  <si>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</si>
  <si>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</si>
  <si>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</si>
  <si>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</si>
  <si>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</si>
  <si>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</si>
  <si>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</si>
  <si>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</si>
  <si>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</si>
  <si>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</si>
  <si>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</si>
  <si>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</si>
  <si>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</si>
  <si>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</si>
  <si>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</si>
  <si>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</si>
  <si>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</si>
  <si>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</si>
  <si>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</si>
  <si>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</si>
  <si>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</si>
  <si>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</si>
  <si>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</si>
  <si>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</si>
  <si>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</si>
  <si>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</si>
  <si>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</si>
  <si>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</si>
  <si>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</si>
  <si>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</si>
  <si>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</si>
  <si>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</si>
  <si>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</si>
  <si>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</si>
  <si>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</si>
  <si>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</si>
  <si>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</si>
  <si>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</si>
  <si>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</si>
  <si>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</si>
  <si>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</si>
  <si>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</si>
  <si>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</si>
  <si>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</si>
  <si>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</si>
  <si>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</si>
  <si>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</si>
  <si>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</si>
  <si>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</si>
  <si>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</si>
  <si>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</si>
  <si>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</si>
  <si>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</si>
  <si>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</si>
  <si>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</si>
  <si>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</si>
  <si>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</si>
  <si>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</si>
  <si>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</si>
  <si>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</si>
  <si>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</si>
  <si>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</si>
  <si>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</si>
  <si>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</si>
  <si>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</si>
  <si>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</si>
  <si>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</si>
  <si>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</si>
  <si>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</si>
  <si>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</si>
  <si>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</si>
  <si>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</si>
  <si>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</si>
  <si>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</si>
  <si>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</si>
  <si>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</si>
  <si>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</si>
  <si>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</si>
  <si>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</si>
  <si>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</si>
  <si>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</si>
  <si>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</si>
  <si>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</si>
  <si>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</si>
  <si>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</si>
  <si>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</si>
  <si>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</si>
  <si>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</si>
  <si>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</si>
  <si>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</si>
  <si>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</si>
  <si>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</si>
  <si>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</si>
  <si>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</si>
  <si>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</si>
  <si>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</si>
  <si>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</si>
  <si>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</si>
  <si>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</si>
  <si>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</si>
  <si>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</si>
  <si>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</si>
  <si>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</si>
  <si>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</si>
  <si>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</si>
  <si>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</si>
  <si>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</si>
  <si>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</si>
  <si>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</si>
  <si>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</si>
  <si>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</si>
  <si>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</si>
  <si>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</si>
  <si>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</si>
  <si>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</si>
  <si>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</si>
  <si>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</si>
  <si>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</si>
  <si>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</si>
  <si>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</si>
  <si>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</si>
  <si>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</si>
  <si>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</si>
  <si>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</si>
  <si>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</si>
  <si>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</si>
  <si>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</si>
  <si>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</si>
  <si>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</si>
  <si>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</si>
  <si>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</si>
  <si>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</si>
  <si>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</si>
  <si>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</si>
  <si>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</si>
  <si>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</si>
  <si>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</si>
  <si>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</si>
  <si>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</si>
  <si>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</si>
  <si>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</si>
  <si>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</si>
  <si>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</si>
  <si>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</si>
  <si>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</si>
  <si>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</si>
  <si>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</si>
  <si>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</si>
  <si>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</si>
  <si>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</si>
  <si>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</si>
  <si>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</si>
  <si>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</si>
  <si>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</si>
  <si>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</si>
  <si>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</si>
  <si>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</si>
  <si>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</si>
  <si>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</si>
  <si>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</si>
  <si>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</si>
  <si>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</si>
  <si>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</si>
  <si>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</si>
  <si>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</si>
  <si>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</si>
  <si>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</si>
  <si>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</si>
  <si>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</si>
  <si>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</si>
  <si>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</si>
  <si>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</si>
  <si>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</si>
  <si>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</si>
  <si>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</si>
  <si>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</si>
  <si>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</si>
  <si>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</si>
  <si>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</si>
  <si>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</si>
  <si>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</si>
  <si>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</si>
  <si>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</si>
  <si>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</si>
  <si>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</si>
  <si>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</si>
  <si>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</si>
  <si>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</si>
  <si>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</si>
  <si>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</si>
  <si>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</si>
  <si>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</si>
  <si>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</si>
  <si>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</si>
  <si>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</si>
  <si>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</si>
  <si>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</si>
  <si>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</si>
  <si>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</si>
  <si>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</si>
  <si>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</si>
  <si>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</si>
  <si>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</si>
  <si>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</si>
  <si>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</si>
  <si>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</si>
  <si>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</si>
  <si>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</si>
  <si>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</si>
  <si>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</si>
  <si>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</si>
  <si>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</si>
  <si>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</si>
  <si>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</si>
  <si>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</si>
  <si>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</si>
  <si>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</si>
  <si>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</si>
  <si>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</si>
  <si>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</si>
  <si>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</si>
  <si>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</si>
  <si>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</si>
  <si>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</si>
  <si>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</si>
  <si>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</si>
  <si>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</si>
  <si>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</si>
  <si>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</si>
  <si>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</si>
  <si>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</si>
  <si>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</si>
  <si>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</si>
  <si>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</si>
  <si>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</si>
  <si>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</si>
  <si>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</si>
  <si>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</si>
  <si>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</si>
  <si>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</si>
  <si>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</si>
  <si>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</si>
  <si>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</si>
  <si>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</si>
  <si>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</si>
  <si>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</si>
  <si>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</si>
  <si>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</si>
  <si>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</si>
  <si>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</si>
  <si>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</si>
  <si>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</si>
  <si>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</si>
  <si>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</si>
  <si>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</si>
  <si>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</si>
  <si>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</si>
  <si>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</si>
  <si>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</si>
  <si>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</si>
  <si>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</si>
  <si>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</si>
  <si>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</si>
  <si>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</si>
  <si>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</si>
  <si>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</si>
  <si>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</si>
  <si>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</si>
  <si>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</si>
  <si>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</si>
  <si>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</si>
  <si>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</si>
  <si>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</si>
  <si>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</si>
  <si>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</si>
  <si>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</si>
  <si>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</si>
  <si>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</si>
  <si>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</si>
  <si>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</si>
  <si>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</si>
  <si>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</si>
  <si>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</si>
  <si>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</si>
  <si>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</si>
  <si>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</si>
  <si>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</si>
  <si>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</si>
  <si>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</si>
  <si>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</si>
  <si>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</si>
  <si>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</si>
  <si>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</si>
  <si>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</si>
  <si>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</si>
  <si>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</si>
  <si>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</si>
  <si>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</si>
  <si>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</si>
  <si>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</si>
  <si>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</si>
  <si>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</si>
  <si>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</si>
  <si>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</si>
  <si>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</si>
  <si>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</si>
  <si>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</si>
  <si>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</si>
  <si>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</si>
  <si>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</si>
  <si>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</si>
  <si>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</si>
  <si>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</si>
  <si>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</si>
  <si>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</si>
  <si>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</si>
  <si>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</si>
  <si>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</si>
  <si>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</si>
  <si>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</si>
  <si>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</si>
  <si>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</si>
  <si>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</si>
  <si>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</si>
  <si>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</si>
  <si>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</si>
  <si>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</si>
  <si>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</si>
  <si>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</si>
  <si>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</si>
  <si>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</si>
  <si>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</si>
  <si>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</si>
  <si>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</si>
  <si>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</si>
  <si>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</si>
  <si>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</si>
  <si>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</si>
  <si>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</si>
  <si>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</si>
  <si>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</si>
  <si>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</si>
  <si>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</si>
  <si>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</si>
  <si>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</si>
  <si>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</si>
  <si>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</si>
  <si>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</si>
  <si>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</si>
  <si>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</si>
  <si>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</si>
  <si>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</si>
  <si>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</si>
  <si>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</si>
  <si>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</si>
  <si>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</si>
  <si>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</si>
  <si>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</si>
  <si>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</si>
  <si>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</si>
  <si>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</si>
  <si>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</si>
  <si>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</si>
  <si>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</si>
  <si>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</si>
  <si>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</si>
  <si>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</si>
  <si>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</si>
  <si>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</si>
  <si>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</si>
  <si>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</si>
  <si>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</si>
  <si>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</si>
  <si>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</si>
  <si>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</si>
  <si>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</si>
  <si>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</si>
  <si>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</si>
  <si>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</si>
  <si>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</si>
  <si>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</si>
  <si>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</si>
  <si>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</si>
  <si>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</si>
  <si>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</si>
  <si>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</si>
  <si>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</si>
  <si>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</si>
  <si>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</si>
  <si>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</si>
  <si>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</si>
  <si>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</si>
  <si>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</si>
  <si>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</si>
  <si>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</si>
  <si>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</si>
  <si>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</si>
  <si>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</si>
  <si>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</si>
  <si>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</si>
  <si>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</si>
  <si>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</si>
  <si>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</si>
  <si>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</si>
  <si>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</si>
  <si>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</si>
  <si>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</si>
  <si>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</si>
  <si>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</si>
  <si>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</si>
  <si>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</si>
  <si>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</si>
  <si>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</si>
  <si>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</si>
  <si>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</si>
  <si>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</si>
  <si>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</si>
  <si>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</si>
  <si>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</si>
  <si>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</si>
  <si>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</si>
  <si>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</si>
  <si>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</si>
  <si>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</si>
  <si>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</si>
  <si>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</si>
  <si>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</si>
  <si>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</si>
  <si>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</si>
  <si>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</si>
  <si>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</si>
  <si>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</si>
  <si>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</si>
  <si>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</si>
  <si>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</si>
  <si>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</si>
  <si>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</si>
  <si>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</si>
  <si>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</si>
  <si>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</si>
  <si>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</si>
  <si>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</si>
  <si>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</si>
  <si>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</si>
  <si>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</si>
  <si>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</si>
  <si>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</si>
  <si>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</si>
  <si>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</si>
  <si>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</si>
  <si>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</si>
  <si>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</si>
  <si>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</si>
  <si>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</si>
  <si>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</si>
  <si>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</si>
  <si>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</si>
  <si>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</si>
  <si>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</si>
  <si>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</si>
  <si>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</si>
  <si>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</si>
  <si>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</si>
  <si>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</si>
  <si>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</si>
  <si>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</si>
  <si>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</si>
  <si>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</si>
  <si>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</si>
  <si>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</si>
  <si>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</si>
  <si>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</si>
  <si>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</si>
  <si>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</si>
  <si>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</si>
  <si>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</si>
  <si>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</si>
  <si>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</si>
  <si>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</si>
  <si>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</si>
  <si>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</si>
  <si>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</si>
  <si>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</si>
  <si>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</si>
  <si>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</si>
  <si>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</si>
  <si>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</si>
  <si>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</si>
  <si>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</si>
  <si>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</si>
  <si>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</si>
  <si>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</si>
  <si>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</si>
  <si>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</si>
  <si>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</si>
  <si>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</si>
  <si>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</si>
  <si>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</si>
  <si>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</si>
  <si>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</si>
  <si>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</si>
  <si>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</si>
  <si>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</si>
  <si>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</si>
  <si>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</si>
  <si>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</si>
  <si>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</si>
  <si>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</si>
  <si>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</si>
  <si>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</si>
  <si>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</si>
  <si>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</si>
  <si>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</si>
  <si>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</si>
  <si>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</si>
  <si>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</si>
  <si>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</si>
  <si>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</si>
  <si>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</si>
  <si>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</si>
  <si>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</si>
  <si>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</si>
  <si>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</si>
  <si>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</si>
  <si>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</si>
  <si>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</si>
  <si>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</si>
  <si>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</si>
  <si>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</si>
  <si>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</si>
  <si>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</si>
  <si>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</si>
  <si>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</si>
  <si>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</si>
  <si>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</si>
  <si>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</si>
  <si>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</si>
  <si>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</si>
  <si>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</si>
  <si>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</si>
  <si>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</si>
  <si>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</si>
  <si>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</si>
  <si>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</si>
  <si>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</si>
  <si>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</si>
  <si>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</si>
  <si>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</si>
  <si>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</si>
  <si>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</si>
  <si>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</si>
  <si>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</si>
  <si>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</si>
  <si>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</si>
  <si>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</si>
  <si>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</si>
  <si>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</si>
  <si>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</si>
  <si>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</si>
  <si>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</si>
  <si>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</si>
  <si>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</si>
  <si>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</si>
  <si>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</si>
  <si>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</si>
  <si>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</si>
  <si>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</si>
  <si>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</si>
  <si>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</si>
  <si>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</si>
  <si>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</si>
  <si>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</si>
  <si>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</si>
  <si>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</si>
  <si>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</si>
  <si>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</si>
  <si>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</si>
  <si>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</si>
  <si>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</si>
  <si>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</si>
  <si>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</si>
  <si>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</si>
  <si>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</si>
  <si>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</si>
  <si>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</si>
  <si>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</si>
  <si>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</si>
  <si>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</si>
  <si>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</si>
  <si>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</si>
  <si>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</si>
  <si>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</si>
  <si>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</si>
  <si>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</si>
  <si>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</si>
  <si>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</si>
  <si>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</si>
  <si>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</si>
  <si>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</si>
  <si>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</si>
  <si>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</si>
  <si>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</si>
  <si>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</si>
  <si>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</si>
  <si>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</si>
  <si>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</si>
  <si>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</si>
  <si>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</si>
  <si>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</si>
  <si>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</si>
  <si>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</si>
  <si>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</si>
  <si>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</si>
  <si>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</si>
  <si>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</si>
  <si>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</si>
  <si>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</si>
  <si>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</si>
  <si>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</si>
  <si>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</si>
  <si>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</si>
  <si>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</si>
  <si>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</si>
  <si>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</si>
  <si>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</si>
  <si>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</si>
  <si>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</si>
  <si>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</si>
  <si>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</si>
  <si>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</si>
  <si>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</si>
  <si>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</si>
  <si>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</si>
  <si>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</si>
  <si>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</si>
  <si>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</si>
  <si>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</si>
  <si>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</si>
  <si>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</si>
  <si>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</si>
  <si>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</si>
  <si>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</si>
  <si>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</si>
  <si>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</si>
  <si>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</si>
  <si>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</si>
  <si>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</si>
  <si>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</si>
  <si>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</si>
  <si>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</si>
  <si>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</si>
  <si>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</si>
  <si>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</si>
  <si>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</si>
  <si>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</si>
  <si>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</si>
  <si>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</si>
  <si>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</si>
  <si>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</si>
  <si>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</si>
  <si>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</si>
  <si>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</si>
  <si>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</si>
  <si>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</si>
  <si>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</si>
  <si>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</si>
  <si>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</si>
  <si>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</si>
  <si>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</si>
  <si>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</si>
  <si>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</si>
  <si>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</si>
  <si>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</si>
  <si>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</si>
  <si>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</si>
  <si>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</si>
  <si>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</si>
  <si>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</si>
  <si>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</si>
  <si>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</si>
  <si>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</si>
  <si>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</si>
  <si>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</si>
  <si>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</si>
  <si>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</si>
  <si>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</si>
  <si>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</si>
  <si>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</si>
  <si>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</si>
  <si>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</si>
  <si>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</si>
  <si>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</si>
  <si>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</si>
  <si>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</si>
  <si>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</si>
  <si>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</si>
  <si>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</si>
  <si>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</si>
  <si>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</si>
  <si>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</si>
  <si>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</si>
  <si>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</si>
  <si>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</si>
  <si>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</si>
  <si>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</si>
  <si>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</si>
  <si>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</si>
  <si>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</si>
  <si>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</si>
  <si>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</si>
  <si>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</si>
  <si>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</si>
  <si>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</si>
  <si>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</si>
  <si>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</si>
  <si>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</si>
  <si>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</si>
  <si>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</si>
  <si>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</si>
  <si>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</si>
  <si>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</si>
  <si>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</si>
  <si>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</si>
  <si>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</si>
  <si>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</si>
  <si>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</si>
  <si>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</si>
  <si>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</si>
  <si>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</si>
  <si>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</si>
  <si>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</si>
  <si>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</si>
  <si>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</si>
  <si>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</si>
  <si>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</si>
  <si>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</si>
  <si>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</si>
  <si>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</si>
  <si>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</si>
  <si>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</si>
  <si>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</si>
  <si>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</si>
  <si>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</si>
  <si>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</si>
  <si>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</si>
  <si>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</si>
  <si>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</si>
  <si>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</si>
  <si>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</si>
  <si>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</si>
  <si>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</si>
  <si>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</si>
  <si>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</si>
  <si>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</si>
  <si>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</si>
  <si>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</si>
  <si>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</si>
  <si>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</si>
  <si>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</si>
  <si>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</si>
  <si>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</si>
  <si>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</si>
  <si>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</si>
  <si>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</si>
  <si>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</si>
  <si>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</si>
  <si>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</si>
  <si>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</si>
  <si>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</si>
  <si>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</si>
  <si>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</si>
  <si>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</si>
  <si>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</si>
  <si>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</si>
  <si>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</si>
  <si>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</si>
  <si>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</si>
  <si>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</si>
  <si>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</si>
  <si>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</si>
  <si>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</si>
  <si>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</si>
  <si>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</si>
  <si>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</si>
  <si>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</si>
  <si>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</si>
  <si>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</si>
  <si>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</si>
  <si>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</si>
  <si>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</si>
  <si>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</si>
  <si>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</si>
  <si>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</si>
  <si>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</si>
  <si>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</si>
  <si>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</si>
  <si>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</si>
  <si>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</si>
  <si>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</si>
  <si>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</si>
  <si>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</si>
  <si>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</si>
  <si>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</si>
  <si>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</si>
  <si>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</si>
  <si>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</si>
  <si>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</si>
  <si>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</si>
  <si>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</si>
  <si>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</si>
  <si>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</si>
  <si>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</si>
  <si>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</si>
  <si>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</si>
  <si>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</si>
  <si>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</si>
  <si>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</si>
  <si>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</si>
  <si>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</si>
  <si>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</si>
  <si>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</si>
  <si>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</si>
  <si>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</si>
  <si>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</si>
  <si>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</si>
  <si>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</si>
  <si>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</si>
  <si>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</si>
  <si>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</si>
  <si>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</si>
  <si>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</si>
  <si>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</si>
  <si>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</si>
  <si>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</si>
  <si>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</si>
  <si>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</si>
  <si>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</si>
  <si>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</si>
  <si>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</si>
  <si>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</si>
  <si>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</si>
  <si>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</si>
  <si>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</si>
  <si>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</si>
  <si>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</si>
  <si>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</si>
  <si>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</si>
  <si>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</si>
  <si>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</si>
  <si>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</si>
  <si>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</si>
  <si>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</si>
  <si>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</si>
  <si>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</si>
  <si>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</si>
  <si>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</si>
  <si>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</si>
  <si>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</si>
  <si>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</si>
  <si>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</si>
  <si>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</si>
  <si>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</si>
  <si>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</si>
  <si>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</si>
  <si>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</si>
  <si>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</si>
  <si>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</si>
  <si>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</si>
  <si>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</si>
  <si>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</si>
  <si>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</si>
  <si>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</si>
  <si>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</si>
  <si>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</si>
  <si>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</si>
  <si>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</si>
  <si>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</si>
  <si>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</si>
  <si>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</si>
  <si>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</si>
  <si>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</si>
  <si>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</si>
  <si>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</si>
  <si>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</si>
  <si>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</si>
  <si>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</si>
  <si>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</si>
  <si>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</si>
  <si>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</si>
  <si>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</si>
  <si>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</si>
  <si>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</si>
  <si>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</si>
  <si>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</si>
  <si>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</si>
  <si>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</si>
  <si>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</si>
  <si>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</si>
  <si>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</si>
  <si>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</si>
  <si>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</si>
  <si>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</si>
  <si>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</si>
  <si>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</si>
  <si>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</si>
  <si>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</si>
  <si>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</si>
  <si>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</si>
  <si>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</si>
  <si>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</si>
  <si>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</si>
  <si>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</si>
  <si>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</si>
  <si>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</si>
  <si>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</si>
  <si>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</si>
  <si>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</si>
  <si>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</si>
  <si>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</si>
  <si>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</si>
  <si>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</si>
  <si>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</si>
  <si>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</si>
  <si>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</si>
  <si>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</si>
  <si>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</si>
  <si>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</si>
  <si>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</si>
  <si>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</si>
  <si>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</si>
  <si>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</si>
  <si>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</si>
  <si>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</si>
  <si>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</si>
  <si>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</si>
  <si>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</si>
  <si>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</si>
  <si>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</si>
  <si>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</si>
  <si>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</si>
  <si>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</si>
  <si>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</si>
  <si>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</si>
  <si>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</si>
  <si>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</si>
  <si>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</si>
  <si>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</si>
  <si>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</si>
  <si>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</si>
  <si>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</si>
  <si>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</si>
  <si>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</si>
  <si>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</si>
  <si>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</si>
  <si>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</si>
  <si>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</si>
  <si>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</si>
  <si>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</si>
  <si>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</si>
  <si>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</si>
  <si>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</si>
  <si>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</si>
  <si>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</si>
  <si>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</si>
  <si>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</si>
  <si>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</si>
  <si>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</si>
  <si>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</si>
  <si>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</si>
  <si>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</si>
  <si>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</si>
  <si>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</si>
  <si>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</si>
  <si>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</si>
  <si>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</si>
  <si>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</si>
  <si>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</si>
  <si>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</si>
  <si>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</si>
  <si>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</si>
  <si>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</si>
  <si>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</si>
  <si>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</si>
  <si>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</si>
  <si>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</si>
  <si>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</si>
  <si>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</si>
  <si>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</si>
  <si>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</si>
  <si>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</si>
  <si>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</si>
  <si>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</si>
  <si>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</si>
  <si>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</si>
  <si>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</si>
  <si>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</si>
  <si>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</si>
  <si>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</si>
  <si>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</si>
  <si>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</si>
  <si>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</si>
  <si>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</si>
  <si>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</si>
  <si>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</si>
  <si>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</si>
  <si>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</si>
  <si>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</si>
  <si>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</si>
  <si>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</si>
  <si>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</si>
  <si>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</si>
  <si>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</si>
  <si>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</si>
  <si>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</si>
  <si>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</si>
  <si>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</si>
  <si>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</si>
  <si>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</si>
  <si>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</si>
  <si>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</si>
  <si>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</si>
  <si>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</si>
  <si>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</si>
  <si>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</si>
  <si>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</si>
  <si>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</si>
  <si>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</si>
  <si>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</si>
  <si>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</si>
  <si>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</si>
  <si>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</si>
  <si>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</si>
  <si>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</si>
  <si>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</si>
  <si>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</si>
  <si>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</si>
  <si>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</si>
  <si>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</si>
  <si>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</si>
  <si>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</si>
  <si>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</si>
  <si>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</si>
  <si>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</si>
  <si>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</si>
  <si>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</si>
  <si>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</si>
  <si>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</si>
  <si>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</si>
  <si>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</si>
  <si>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</si>
  <si>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</si>
  <si>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</si>
  <si>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</si>
  <si>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</si>
  <si>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</si>
  <si>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</si>
  <si>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</si>
  <si>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</si>
  <si>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</si>
  <si>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</si>
  <si>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</si>
  <si>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</si>
  <si>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</si>
  <si>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</si>
  <si>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</si>
  <si>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</si>
  <si>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</si>
  <si>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</si>
  <si>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</si>
  <si>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</si>
  <si>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</si>
  <si>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</si>
  <si>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</si>
  <si>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</si>
  <si>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</si>
  <si>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</si>
  <si>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</si>
  <si>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</si>
  <si>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</si>
  <si>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</si>
  <si>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</si>
  <si>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</si>
  <si>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</si>
  <si>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</si>
  <si>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</si>
  <si>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</si>
  <si>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</si>
  <si>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</si>
  <si>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</si>
  <si>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</si>
  <si>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</si>
  <si>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</si>
  <si>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</si>
  <si>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</si>
  <si>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</si>
  <si>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</si>
  <si>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</si>
  <si>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</si>
  <si>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</si>
  <si>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</si>
  <si>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</si>
  <si>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</si>
  <si>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</si>
  <si>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</si>
  <si>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</si>
  <si>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</si>
  <si>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</si>
  <si>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</si>
  <si>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</si>
  <si>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</si>
  <si>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</si>
  <si>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</si>
  <si>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</si>
  <si>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</si>
  <si>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</si>
  <si>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</si>
  <si>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</si>
  <si>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</si>
  <si>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</si>
  <si>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</si>
  <si>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</si>
  <si>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</si>
  <si>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</si>
  <si>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</si>
  <si>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</si>
  <si>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</si>
  <si>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</si>
  <si>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</si>
  <si>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</si>
  <si>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</si>
  <si>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</si>
  <si>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</si>
  <si>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</si>
  <si>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</si>
  <si>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</si>
  <si>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</si>
  <si>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</si>
  <si>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</si>
  <si>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</si>
  <si>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</si>
  <si>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</si>
  <si>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</si>
  <si>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</si>
  <si>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</si>
  <si>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</si>
  <si>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</si>
  <si>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</si>
  <si>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</si>
  <si>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</si>
  <si>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</si>
  <si>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</si>
  <si>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</si>
  <si>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</si>
  <si>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</si>
  <si>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</si>
  <si>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</si>
  <si>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</si>
  <si>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</si>
  <si>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</si>
  <si>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</si>
  <si>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</si>
  <si>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</si>
  <si>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</si>
  <si>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</si>
  <si>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</si>
  <si>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</si>
  <si>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</si>
  <si>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</si>
  <si>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</si>
  <si>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</si>
  <si>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</si>
  <si>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</si>
  <si>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</si>
  <si>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</si>
  <si>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</si>
  <si>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</si>
  <si>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</si>
  <si>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</si>
  <si>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</si>
  <si>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</si>
  <si>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</si>
  <si>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</si>
  <si>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</si>
  <si>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</si>
  <si>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</si>
  <si>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</si>
  <si>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</si>
  <si>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</si>
  <si>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</si>
  <si>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</si>
  <si>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</si>
  <si>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</si>
  <si>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</si>
  <si>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</si>
  <si>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</si>
  <si>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</si>
  <si>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</si>
  <si>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</si>
  <si>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</si>
  <si>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</si>
  <si>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</si>
  <si>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</si>
  <si>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</si>
  <si>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</si>
  <si>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</si>
  <si>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</si>
  <si>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</si>
  <si>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</si>
  <si>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</si>
  <si>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</si>
  <si>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</si>
  <si>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</si>
  <si>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</si>
  <si>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</si>
  <si>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</si>
  <si>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</si>
  <si>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</si>
  <si>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</si>
  <si>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</si>
  <si>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</si>
  <si>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</si>
  <si>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</si>
  <si>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</si>
  <si>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</si>
  <si>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</si>
  <si>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</si>
  <si>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</si>
  <si>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</si>
  <si>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</si>
  <si>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</si>
  <si>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</si>
  <si>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</si>
  <si>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</si>
  <si>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</si>
  <si>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</si>
  <si>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</si>
  <si>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</si>
  <si>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</si>
  <si>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</si>
  <si>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</si>
  <si>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</si>
  <si>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</si>
  <si>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</si>
  <si>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</si>
  <si>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</si>
  <si>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</si>
  <si>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</si>
  <si>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</si>
  <si>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</si>
  <si>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</si>
  <si>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</si>
  <si>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</si>
  <si>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</si>
  <si>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</si>
  <si>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</si>
  <si>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</si>
  <si>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</si>
  <si>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</si>
  <si>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</si>
  <si>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</si>
  <si>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</si>
  <si>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</si>
  <si>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</si>
  <si>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</si>
  <si>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</si>
  <si>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</si>
  <si>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</si>
  <si>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</si>
  <si>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</si>
  <si>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</si>
  <si>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</si>
  <si>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</si>
  <si>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</si>
  <si>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</si>
  <si>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</si>
  <si>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</si>
  <si>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</si>
  <si>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</si>
  <si>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</si>
  <si>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</si>
  <si>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</si>
  <si>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</si>
  <si>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</si>
  <si>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</si>
  <si>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</si>
  <si>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</si>
  <si>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</si>
  <si>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</si>
  <si>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</si>
  <si>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</si>
  <si>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</si>
  <si>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</si>
  <si>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</si>
  <si>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</si>
  <si>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</si>
  <si>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</si>
  <si>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</si>
  <si>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</si>
  <si>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</si>
  <si>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</si>
  <si>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</si>
  <si>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</si>
  <si>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</si>
  <si>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</si>
  <si>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</si>
  <si>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</si>
  <si>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</si>
  <si>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</si>
  <si>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</si>
  <si>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</si>
  <si>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</si>
  <si>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</si>
  <si>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</si>
  <si>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</si>
  <si>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</si>
  <si>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</si>
  <si>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</si>
  <si>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</si>
  <si>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</si>
  <si>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</si>
  <si>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</si>
  <si>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</si>
  <si>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</si>
  <si>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</si>
  <si>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</si>
  <si>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</si>
  <si>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</si>
  <si>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</si>
  <si>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</si>
  <si>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</si>
  <si>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</si>
  <si>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</si>
  <si>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</si>
  <si>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</si>
  <si>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</si>
  <si>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</si>
  <si>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</si>
  <si>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</si>
  <si>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</si>
  <si>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</si>
  <si>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</si>
  <si>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</si>
  <si>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</si>
  <si>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</si>
  <si>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</si>
  <si>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</si>
  <si>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</si>
  <si>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</si>
  <si>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</si>
  <si>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</si>
  <si>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</si>
  <si>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</si>
  <si>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</si>
  <si>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</si>
  <si>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</si>
  <si>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</si>
  <si>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</si>
  <si>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</si>
  <si>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</si>
  <si>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</si>
  <si>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</si>
  <si>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</si>
  <si>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</si>
  <si>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</si>
  <si>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</si>
  <si>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</si>
  <si>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</si>
  <si>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</si>
  <si>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</si>
  <si>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</si>
  <si>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</si>
  <si>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</si>
  <si>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</si>
  <si>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</si>
  <si>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</si>
  <si>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</si>
  <si>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</si>
  <si>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</si>
  <si>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</si>
  <si>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</si>
  <si>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</si>
  <si>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</si>
  <si>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</si>
  <si>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</si>
  <si>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</si>
  <si>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</si>
  <si>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</si>
  <si>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</si>
  <si>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</si>
  <si>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</si>
  <si>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</si>
  <si>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</si>
  <si>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</si>
  <si>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</si>
  <si>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</si>
  <si>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</si>
  <si>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</si>
  <si>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</si>
  <si>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</si>
  <si>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</si>
  <si>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</si>
  <si>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</si>
  <si>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</si>
  <si>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</si>
  <si>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</si>
  <si>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</si>
  <si>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</si>
  <si>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</si>
  <si>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</si>
  <si>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</si>
  <si>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</si>
  <si>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</si>
  <si>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</si>
  <si>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</si>
  <si>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</si>
  <si>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</si>
  <si>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</si>
  <si>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</si>
  <si>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</si>
  <si>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</si>
  <si>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</si>
  <si>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</si>
  <si>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</si>
  <si>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</si>
  <si>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</si>
  <si>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</si>
  <si>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</si>
  <si>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</si>
  <si>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</si>
  <si>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</si>
  <si>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</si>
  <si>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</si>
  <si>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</si>
  <si>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</si>
  <si>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</si>
  <si>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</si>
  <si>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</si>
  <si>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</si>
  <si>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</si>
  <si>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</si>
  <si>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</si>
  <si>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</si>
  <si>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</si>
  <si>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</si>
  <si>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</si>
  <si>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</si>
  <si>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</si>
  <si>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</si>
  <si>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</si>
  <si>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</si>
  <si>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</si>
  <si>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</si>
  <si>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</si>
  <si>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</si>
  <si>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</si>
  <si>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</si>
  <si>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</si>
  <si>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</si>
  <si>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</si>
  <si>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</si>
  <si>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</si>
  <si>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</si>
  <si>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</si>
  <si>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</si>
  <si>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</si>
  <si>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</si>
  <si>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</si>
  <si>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</si>
  <si>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</si>
  <si>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</si>
  <si>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</si>
  <si>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</si>
  <si>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</si>
  <si>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</si>
  <si>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</si>
  <si>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</si>
  <si>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</si>
  <si>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</si>
  <si>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</si>
  <si>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</si>
  <si>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</si>
  <si>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</si>
  <si>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</si>
  <si>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</si>
  <si>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</si>
  <si>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</si>
  <si>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</si>
  <si>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</si>
  <si>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</si>
  <si>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</si>
  <si>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</si>
  <si>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</si>
  <si>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</si>
  <si>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</si>
  <si>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</si>
  <si>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</si>
  <si>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</si>
  <si>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</si>
  <si>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</si>
  <si>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</si>
  <si>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</si>
  <si>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</si>
  <si>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</si>
  <si>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</si>
  <si>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</si>
  <si>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</si>
  <si>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</si>
  <si>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</si>
  <si>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</si>
  <si>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</si>
  <si>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</si>
  <si>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</si>
  <si>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</si>
  <si>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</si>
  <si>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</si>
  <si>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</si>
  <si>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</si>
  <si>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</si>
  <si>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</si>
  <si>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</si>
  <si>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</si>
  <si>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</si>
  <si>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</si>
  <si>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</si>
  <si>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</si>
  <si>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</si>
  <si>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</si>
  <si>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</si>
  <si>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</si>
  <si>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</si>
  <si>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</si>
  <si>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</si>
  <si>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</si>
  <si>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</si>
  <si>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</si>
  <si>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</si>
  <si>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</si>
  <si>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</si>
  <si>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</si>
  <si>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</si>
  <si>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</si>
  <si>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</si>
  <si>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</si>
  <si>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</si>
  <si>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</si>
  <si>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</si>
  <si>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</si>
  <si>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</si>
  <si>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</si>
  <si>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</si>
  <si>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</si>
  <si>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</si>
  <si>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</si>
  <si>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</si>
  <si>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</si>
  <si>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</si>
  <si>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</si>
  <si>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</si>
  <si>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</si>
  <si>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</si>
  <si>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</si>
  <si>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</si>
  <si>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</si>
  <si>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</si>
  <si>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</si>
  <si>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</si>
  <si>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</si>
  <si>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</si>
  <si>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</si>
  <si>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</si>
  <si>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</si>
  <si>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</si>
  <si>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</si>
  <si>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</si>
  <si>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</si>
  <si>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</si>
  <si>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</si>
  <si>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</si>
  <si>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</si>
  <si>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</si>
  <si>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</si>
  <si>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</si>
  <si>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</si>
  <si>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</si>
  <si>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</si>
  <si>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</si>
  <si>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</si>
  <si>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</si>
  <si>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</si>
  <si>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</si>
  <si>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</si>
  <si>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</si>
  <si>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</si>
  <si>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</si>
  <si>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</si>
  <si>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</si>
  <si>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</si>
  <si>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</si>
  <si>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</si>
  <si>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</si>
  <si>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</si>
  <si>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</si>
  <si>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</si>
  <si>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</si>
  <si>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</si>
  <si>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</si>
  <si>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</si>
  <si>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</si>
  <si>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</si>
  <si>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</si>
  <si>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</si>
  <si>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</si>
  <si>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</si>
  <si>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</si>
  <si>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</si>
  <si>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</si>
  <si>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</si>
  <si>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</si>
  <si>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</si>
  <si>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</si>
  <si>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</si>
  <si>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</si>
  <si>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</si>
  <si>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</si>
  <si>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</si>
  <si>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</si>
  <si>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</si>
  <si>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</si>
  <si>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</si>
  <si>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</si>
  <si>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</si>
  <si>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</si>
  <si>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</si>
  <si>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</si>
  <si>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</si>
  <si>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</si>
  <si>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</si>
  <si>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</si>
  <si>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</si>
  <si>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</si>
  <si>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</si>
  <si>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</si>
  <si>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</si>
  <si>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</si>
  <si>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</si>
  <si>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</si>
  <si>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</si>
  <si>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</si>
  <si>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</si>
  <si>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</si>
  <si>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</si>
  <si>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</si>
  <si>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</si>
  <si>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</si>
  <si>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</si>
  <si>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</si>
  <si>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</si>
  <si>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</si>
  <si>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</si>
  <si>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</si>
  <si>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</si>
  <si>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</si>
  <si>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</si>
  <si>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</si>
  <si>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</si>
  <si>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</si>
  <si>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</si>
  <si>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</si>
  <si>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</si>
  <si>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</si>
  <si>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</si>
  <si>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</si>
  <si>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</si>
  <si>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</si>
  <si>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</si>
  <si>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</si>
  <si>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</si>
  <si>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</si>
  <si>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</si>
  <si>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</si>
  <si>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</si>
  <si>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</si>
  <si>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</si>
  <si>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</si>
  <si>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</si>
  <si>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</si>
  <si>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</si>
  <si>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</si>
  <si>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</si>
  <si>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</si>
  <si>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</si>
  <si>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</si>
  <si>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</si>
  <si>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</si>
  <si>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</si>
  <si>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</si>
  <si>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</si>
  <si>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</si>
  <si>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</si>
  <si>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</si>
  <si>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</si>
  <si>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</si>
  <si>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</si>
  <si>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</si>
  <si>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</si>
  <si>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</si>
  <si>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</si>
  <si>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</si>
  <si>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</si>
  <si>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</si>
  <si>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</si>
  <si>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</si>
  <si>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</si>
  <si>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</si>
  <si>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</si>
  <si>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</si>
  <si>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</si>
  <si>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</si>
  <si>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</si>
  <si>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</si>
  <si>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</si>
  <si>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</si>
  <si>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</si>
  <si>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</si>
  <si>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</si>
  <si>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</si>
  <si>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</si>
  <si>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</si>
  <si>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</si>
  <si>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</si>
  <si>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</si>
  <si>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</si>
  <si>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</si>
  <si>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</si>
  <si>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</si>
  <si>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</si>
  <si>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</si>
  <si>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</si>
  <si>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</si>
  <si>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</si>
  <si>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</si>
  <si>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</si>
  <si>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</si>
  <si>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</si>
  <si>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</si>
  <si>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</si>
  <si>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</si>
  <si>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</si>
  <si>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</si>
  <si>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</si>
  <si>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</si>
  <si>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</si>
  <si>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</si>
  <si>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</si>
  <si>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</si>
  <si>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</si>
  <si>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</si>
  <si>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</si>
  <si>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</si>
  <si>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</si>
  <si>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</si>
  <si>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</si>
  <si>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</si>
  <si>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</si>
  <si>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</si>
  <si>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</si>
  <si>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</si>
  <si>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</si>
  <si>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</si>
  <si>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</si>
  <si>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</si>
  <si>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</si>
  <si>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</si>
  <si>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</si>
  <si>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</si>
  <si>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</si>
  <si>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</si>
  <si>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</si>
  <si>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</si>
  <si>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</si>
  <si>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</si>
  <si>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</si>
  <si>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</si>
  <si>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</si>
  <si>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</si>
  <si>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</si>
  <si>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</si>
  <si>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</si>
  <si>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</si>
  <si>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</si>
  <si>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</si>
  <si>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</si>
  <si>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</si>
  <si>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</si>
  <si>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</si>
  <si>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</si>
  <si>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</si>
  <si>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</si>
  <si>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</si>
  <si>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</si>
  <si>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</si>
  <si>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</si>
  <si>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</si>
  <si>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</si>
  <si>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</si>
  <si>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</si>
  <si>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</si>
  <si>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</si>
  <si>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</si>
  <si>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</si>
  <si>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</si>
  <si>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</si>
  <si>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</si>
  <si>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</si>
  <si>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</si>
  <si>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</si>
  <si>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</si>
  <si>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</si>
  <si>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</si>
  <si>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</si>
  <si>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</si>
  <si>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</si>
  <si>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</si>
  <si>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</si>
  <si>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</si>
  <si>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</si>
  <si>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</si>
  <si>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</si>
  <si>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</si>
  <si>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</si>
  <si>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</si>
  <si>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</si>
  <si>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</si>
  <si>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</si>
  <si>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</si>
  <si>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</si>
  <si>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</si>
  <si>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</si>
  <si>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</si>
  <si>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</si>
  <si>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</si>
  <si>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</si>
  <si>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</si>
  <si>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</si>
  <si>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</si>
  <si>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</si>
  <si>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</si>
  <si>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</si>
  <si>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</si>
  <si>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</si>
  <si>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</si>
  <si>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</si>
  <si>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</si>
  <si>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</si>
  <si>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</si>
  <si>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</si>
  <si>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</si>
  <si>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</si>
  <si>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</si>
  <si>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</si>
  <si>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</si>
  <si>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</si>
  <si>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</si>
  <si>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</si>
  <si>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</si>
  <si>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</si>
  <si>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</si>
  <si>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</si>
  <si>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</si>
  <si>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</si>
  <si>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</si>
  <si>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</si>
  <si>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</si>
  <si>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</si>
  <si>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</si>
  <si>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</si>
  <si>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</si>
  <si>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</si>
  <si>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</si>
  <si>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</si>
  <si>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</si>
  <si>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</si>
  <si>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</si>
  <si>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</si>
  <si>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</si>
  <si>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</si>
  <si>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</si>
  <si>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</si>
  <si>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</si>
  <si>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</si>
  <si>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</si>
  <si>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</si>
  <si>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</si>
  <si>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</si>
  <si>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</si>
  <si>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</si>
  <si>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</si>
  <si>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</si>
  <si>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</si>
  <si>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</si>
  <si>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</si>
  <si>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</si>
  <si>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</si>
  <si>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</si>
  <si>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</si>
  <si>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</si>
  <si>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</si>
  <si>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</si>
  <si>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</si>
  <si>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</si>
  <si>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</si>
  <si>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</si>
  <si>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</si>
  <si>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</si>
  <si>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</si>
  <si>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</si>
  <si>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</si>
  <si>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</si>
  <si>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</si>
  <si>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</si>
  <si>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</si>
  <si>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</si>
  <si>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</si>
  <si>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</si>
  <si>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</si>
  <si>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</si>
  <si>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</si>
  <si>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</si>
  <si>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</si>
  <si>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</si>
  <si>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</si>
  <si>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</si>
  <si>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</si>
  <si>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</si>
  <si>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</si>
  <si>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</si>
  <si>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</si>
  <si>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</si>
  <si>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</si>
  <si>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</si>
  <si>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</si>
  <si>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</si>
  <si>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</si>
  <si>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</si>
  <si>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</si>
  <si>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</si>
  <si>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</si>
  <si>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</si>
  <si>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</si>
  <si>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</si>
  <si>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</si>
  <si>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</si>
  <si>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</si>
  <si>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</si>
  <si>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</si>
  <si>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</si>
  <si>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</si>
  <si>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</si>
  <si>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</si>
  <si>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</si>
  <si>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</si>
  <si>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</si>
  <si>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</si>
  <si>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</si>
  <si>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</si>
  <si>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</si>
  <si>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</si>
  <si>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</si>
  <si>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</si>
  <si>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</si>
  <si>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</si>
  <si>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</si>
  <si>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</si>
  <si>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</si>
  <si>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</si>
  <si>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</si>
  <si>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</si>
  <si>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</si>
  <si>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</si>
  <si>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</si>
  <si>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</si>
  <si>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</si>
  <si>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</si>
  <si>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</si>
  <si>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</si>
  <si>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</si>
  <si>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</si>
  <si>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</si>
  <si>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</si>
  <si>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</si>
  <si>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</si>
  <si>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</si>
  <si>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</si>
  <si>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</si>
  <si>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</si>
  <si>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</si>
  <si>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</si>
  <si>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</si>
  <si>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</si>
  <si>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</si>
  <si>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</si>
  <si>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</si>
  <si>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</si>
  <si>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</si>
  <si>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</si>
  <si>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</si>
  <si>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</si>
  <si>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</si>
  <si>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</si>
  <si>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</si>
  <si>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</si>
  <si>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</si>
  <si>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</si>
  <si>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</si>
  <si>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</si>
  <si>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</si>
  <si>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</si>
  <si>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</si>
  <si>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</si>
  <si>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</si>
  <si>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</si>
  <si>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</si>
  <si>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</si>
  <si>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</si>
  <si>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</si>
  <si>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</si>
  <si>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</si>
  <si>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</si>
  <si>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</si>
  <si>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</si>
  <si>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</si>
  <si>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</si>
  <si>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</si>
  <si>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</si>
  <si>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</si>
  <si>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</si>
  <si>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</si>
  <si>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</si>
  <si>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</si>
  <si>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</si>
  <si>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</si>
  <si>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</si>
  <si>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</si>
  <si>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</si>
  <si>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</si>
  <si>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</si>
  <si>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</si>
  <si>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</si>
  <si>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</si>
  <si>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</si>
  <si>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</si>
  <si>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</si>
  <si>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</si>
  <si>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</si>
  <si>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</si>
  <si>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</si>
  <si>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</si>
  <si>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</si>
  <si>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</si>
  <si>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</si>
  <si>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</si>
  <si>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</si>
  <si>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</si>
  <si>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</si>
  <si>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</si>
  <si>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</si>
  <si>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</si>
  <si>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</si>
  <si>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</si>
  <si>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</si>
  <si>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</si>
  <si>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</si>
  <si>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</si>
  <si>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</si>
  <si>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</si>
  <si>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</si>
  <si>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</si>
  <si>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</si>
  <si>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</si>
  <si>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</si>
  <si>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</si>
  <si>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</si>
  <si>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</si>
  <si>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</si>
  <si>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</si>
  <si>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</si>
  <si>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</si>
  <si>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</si>
  <si>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</si>
  <si>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</si>
  <si>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</si>
  <si>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</si>
  <si>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</si>
  <si>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</si>
  <si>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</si>
  <si>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</si>
  <si>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</si>
  <si>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</si>
  <si>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</si>
  <si>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</si>
  <si>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</si>
  <si>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</si>
  <si>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</si>
  <si>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</si>
  <si>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</si>
  <si>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</si>
  <si>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</si>
  <si>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</si>
  <si>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</si>
  <si>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</si>
  <si>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</si>
  <si>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</si>
  <si>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</si>
  <si>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</si>
  <si>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</si>
  <si>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</si>
  <si>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</si>
  <si>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</si>
  <si>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</si>
  <si>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</si>
  <si>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</si>
  <si>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</si>
  <si>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</si>
  <si>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</si>
  <si>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</si>
  <si>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</si>
  <si>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</si>
  <si>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</si>
  <si>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</si>
  <si>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</si>
  <si>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</si>
  <si>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</si>
  <si>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</si>
  <si>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</si>
  <si>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</si>
  <si>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</si>
  <si>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</si>
  <si>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</si>
  <si>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</si>
  <si>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</si>
  <si>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</si>
  <si>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</si>
  <si>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</si>
  <si>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</si>
  <si>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</si>
  <si>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</si>
  <si>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</si>
  <si>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</si>
  <si>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</si>
  <si>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</si>
  <si>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</si>
  <si>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</si>
  <si>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</si>
  <si>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</si>
  <si>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</si>
  <si>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</si>
  <si>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</si>
  <si>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</si>
  <si>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</si>
  <si>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</si>
  <si>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</si>
  <si>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</si>
  <si>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</si>
  <si>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</si>
  <si>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</si>
  <si>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</si>
  <si>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</si>
  <si>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</si>
  <si>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</si>
  <si>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</si>
  <si>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</si>
  <si>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</si>
  <si>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</si>
  <si>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</si>
  <si>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</si>
  <si>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</si>
  <si>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</si>
  <si>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</si>
  <si>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</si>
  <si>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</si>
  <si>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</si>
  <si>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</si>
  <si>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</si>
  <si>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</si>
  <si>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</si>
  <si>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</si>
  <si>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</si>
  <si>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</si>
  <si>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</si>
  <si>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</si>
  <si>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</si>
  <si>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</si>
  <si>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</si>
  <si>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</si>
  <si>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</si>
  <si>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</si>
  <si>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</si>
  <si>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</si>
  <si>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</si>
  <si>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</si>
  <si>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</si>
  <si>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</si>
  <si>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</si>
  <si>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</si>
  <si>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</si>
  <si>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</si>
  <si>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</si>
  <si>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</si>
  <si>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</si>
  <si>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</si>
  <si>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</si>
  <si>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</si>
  <si>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</si>
  <si>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</si>
  <si>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</si>
  <si>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</si>
  <si>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</si>
  <si>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</si>
  <si>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</si>
  <si>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</si>
  <si>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</si>
  <si>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</si>
  <si>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</si>
  <si>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</si>
  <si>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</si>
  <si>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</si>
  <si>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</si>
  <si>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</si>
  <si>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</si>
  <si>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</si>
  <si>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</si>
  <si>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</si>
  <si>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</si>
  <si>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</si>
  <si>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</si>
  <si>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</si>
  <si>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</si>
  <si>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</si>
  <si>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</si>
  <si>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</si>
  <si>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</si>
  <si>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</si>
  <si>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</si>
  <si>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</si>
  <si>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</si>
  <si>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</si>
  <si>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</si>
  <si>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</si>
  <si>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</si>
  <si>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</si>
  <si>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</si>
  <si>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</si>
  <si>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</si>
  <si>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</si>
  <si>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</si>
  <si>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</si>
  <si>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</si>
  <si>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</si>
  <si>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</si>
  <si>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</si>
  <si>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</si>
  <si>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</si>
  <si>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</si>
  <si>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</si>
  <si>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</si>
  <si>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</si>
  <si>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</si>
  <si>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</si>
  <si>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</si>
  <si>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</si>
  <si>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</si>
  <si>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</si>
  <si>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</si>
  <si>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</si>
  <si>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</si>
  <si>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</si>
  <si>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</si>
  <si>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</si>
  <si>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</si>
  <si>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</si>
  <si>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</si>
  <si>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</si>
  <si>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</si>
  <si>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</si>
  <si>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</si>
  <si>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</si>
  <si>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</si>
  <si>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</si>
  <si>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</si>
  <si>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</si>
  <si>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</si>
  <si>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</si>
  <si>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</si>
  <si>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</si>
  <si>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</si>
  <si>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</si>
  <si>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</si>
  <si>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</si>
  <si>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</si>
  <si>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</si>
  <si>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</si>
  <si>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</si>
  <si>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</si>
  <si>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</si>
  <si>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</si>
  <si>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</si>
  <si>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</si>
  <si>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</si>
  <si>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</si>
  <si>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</si>
  <si>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</si>
  <si>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</si>
  <si>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</si>
  <si>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</si>
  <si>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</si>
  <si>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</si>
  <si>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</si>
  <si>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</si>
  <si>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</si>
  <si>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</si>
  <si>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</si>
  <si>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</si>
  <si>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</si>
  <si>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</si>
  <si>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</si>
  <si>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</si>
  <si>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</si>
  <si>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</si>
  <si>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</si>
  <si>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</si>
  <si>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</si>
  <si>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</si>
  <si>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</si>
  <si>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</si>
  <si>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</si>
  <si>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</si>
  <si>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</si>
  <si>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</si>
  <si>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</si>
  <si>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</si>
  <si>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</si>
  <si>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</si>
  <si>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</si>
  <si>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</si>
  <si>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</si>
  <si>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</si>
  <si>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</si>
  <si>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</si>
  <si>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</si>
  <si>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</si>
  <si>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</si>
  <si>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</si>
  <si>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</si>
  <si>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</si>
  <si>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</si>
  <si>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</si>
  <si>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</si>
  <si>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</si>
  <si>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</si>
  <si>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</si>
  <si>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</si>
  <si>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</si>
  <si>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</si>
  <si>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</si>
  <si>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</si>
  <si>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</si>
  <si>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</si>
  <si>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</si>
  <si>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</si>
  <si>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</si>
  <si>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</si>
  <si>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</si>
  <si>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</si>
  <si>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</si>
  <si>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</si>
  <si>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</si>
  <si>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</si>
  <si>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</si>
  <si>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</si>
  <si>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</si>
  <si>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</si>
  <si>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</si>
  <si>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</si>
  <si>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</si>
  <si>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</si>
  <si>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</si>
  <si>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</si>
  <si>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</si>
  <si>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</si>
  <si>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</si>
  <si>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</si>
  <si>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</si>
  <si>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</si>
  <si>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</si>
  <si>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</si>
  <si>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</si>
  <si>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</si>
  <si>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</si>
  <si>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</si>
  <si>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</si>
  <si>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</si>
  <si>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</si>
  <si>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</si>
  <si>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</si>
  <si>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</si>
  <si>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</si>
  <si>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</si>
  <si>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</si>
  <si>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</si>
  <si>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</si>
  <si>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</si>
  <si>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</si>
  <si>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</si>
  <si>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</si>
  <si>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</si>
  <si>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</si>
  <si>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</si>
  <si>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</si>
  <si>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</si>
  <si>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</si>
  <si>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</si>
  <si>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</si>
  <si>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</si>
  <si>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</si>
  <si>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</si>
  <si>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</si>
  <si>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</si>
  <si>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</si>
  <si>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</si>
  <si>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</si>
  <si>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</si>
  <si>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</si>
  <si>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</si>
  <si>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</si>
  <si>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</si>
  <si>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</si>
  <si>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</si>
  <si>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</si>
  <si>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</si>
  <si>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</si>
  <si>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</si>
  <si>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</si>
  <si>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</si>
  <si>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</si>
  <si>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</si>
  <si>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</si>
  <si>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</si>
  <si>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</si>
  <si>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</si>
  <si>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</si>
  <si>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</si>
  <si>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</si>
  <si>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</si>
  <si>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</si>
  <si>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</si>
  <si>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</si>
  <si>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</si>
  <si>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</si>
  <si>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</si>
  <si>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</si>
  <si>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</si>
  <si>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</si>
  <si>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</si>
  <si>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</si>
  <si>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</si>
  <si>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</si>
  <si>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</si>
  <si>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</si>
  <si>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</si>
  <si>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</si>
  <si>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</si>
  <si>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</si>
  <si>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</si>
  <si>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</si>
  <si>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</si>
  <si>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</si>
  <si>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</si>
  <si>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</si>
  <si>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</si>
  <si>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</si>
  <si>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</si>
  <si>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</si>
  <si>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</si>
  <si>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</si>
  <si>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</si>
  <si>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</si>
  <si>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</si>
  <si>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</si>
  <si>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</si>
  <si>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</si>
  <si>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</si>
  <si>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</si>
  <si>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</si>
  <si>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</si>
  <si>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</si>
  <si>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</si>
  <si>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</si>
  <si>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</si>
  <si>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</si>
  <si>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</si>
  <si>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</si>
  <si>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</si>
  <si>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</si>
  <si>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</si>
  <si>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</si>
  <si>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</si>
  <si>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</si>
  <si>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</si>
  <si>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</si>
  <si>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</si>
  <si>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</si>
  <si>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</si>
  <si>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</si>
  <si>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</si>
  <si>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</si>
  <si>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</si>
  <si>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</si>
  <si>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</si>
  <si>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</si>
  <si>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</si>
  <si>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</si>
  <si>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</si>
  <si>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</si>
  <si>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</si>
  <si>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</si>
  <si>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</si>
  <si>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</si>
  <si>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</si>
  <si>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</si>
  <si>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</si>
  <si>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</si>
  <si>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</si>
  <si>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</si>
  <si>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</si>
  <si>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</si>
  <si>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</si>
  <si>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</si>
  <si>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</si>
  <si>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</si>
  <si>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</si>
  <si>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</si>
  <si>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</si>
  <si>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</si>
  <si>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</si>
  <si>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</si>
  <si>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</si>
  <si>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</si>
  <si>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</si>
  <si>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</si>
  <si>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</si>
  <si>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</si>
  <si>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</si>
  <si>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</si>
  <si>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</si>
  <si>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</si>
  <si>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</si>
  <si>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</si>
  <si>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</si>
  <si>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</si>
  <si>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</si>
  <si>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</si>
  <si>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</si>
  <si>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</si>
  <si>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</si>
  <si>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</si>
  <si>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</si>
  <si>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</si>
  <si>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</si>
  <si>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</si>
  <si>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</si>
  <si>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</si>
  <si>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</si>
  <si>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</si>
  <si>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</si>
  <si>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</si>
  <si>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</si>
  <si>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</si>
  <si>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</si>
  <si>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</si>
  <si>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</si>
  <si>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</si>
  <si>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</si>
  <si>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</si>
  <si>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</si>
  <si>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</si>
  <si>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</si>
  <si>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</si>
  <si>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</si>
  <si>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</si>
  <si>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</si>
  <si>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</si>
  <si>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</si>
  <si>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</si>
  <si>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</si>
  <si>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</si>
  <si>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</si>
  <si>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</si>
  <si>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</si>
  <si>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</si>
  <si>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</si>
  <si>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</si>
  <si>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</si>
  <si>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</si>
  <si>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</si>
  <si>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</si>
  <si>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</si>
  <si>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</si>
  <si>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</si>
  <si>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</si>
  <si>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</si>
  <si>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</si>
  <si>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</si>
  <si>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</si>
  <si>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</si>
  <si>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</si>
  <si>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</si>
  <si>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</si>
  <si>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</si>
  <si>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</si>
  <si>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</si>
  <si>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</si>
  <si>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</si>
  <si>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</si>
  <si>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</si>
  <si>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</si>
  <si>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</si>
  <si>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</si>
  <si>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</si>
  <si>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</si>
  <si>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</si>
  <si>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</si>
  <si>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</si>
  <si>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</si>
  <si>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</si>
  <si>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</si>
  <si>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</si>
  <si>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</si>
  <si>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</si>
  <si>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</si>
  <si>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</si>
  <si>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</si>
  <si>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</si>
  <si>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</si>
  <si>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</si>
  <si>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</si>
  <si>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</si>
  <si>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</si>
  <si>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</si>
  <si>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</si>
  <si>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</si>
  <si>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</si>
  <si>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</si>
  <si>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</si>
  <si>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</si>
  <si>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</si>
  <si>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</si>
  <si>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</si>
  <si>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</si>
  <si>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</si>
  <si>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</si>
  <si>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</si>
  <si>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</si>
  <si>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</si>
  <si>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</si>
  <si>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</si>
  <si>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</si>
  <si>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</si>
  <si>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</si>
  <si>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</si>
  <si>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</si>
  <si>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</si>
  <si>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</si>
  <si>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</si>
  <si>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</si>
  <si>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</si>
  <si>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</si>
  <si>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</si>
  <si>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</si>
  <si>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</si>
  <si>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</si>
  <si>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</si>
  <si>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</si>
  <si>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</si>
  <si>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</si>
  <si>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</si>
  <si>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</si>
  <si>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</si>
  <si>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</si>
  <si>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</si>
  <si>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</si>
  <si>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</si>
  <si>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</si>
  <si>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</si>
  <si>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</si>
  <si>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</si>
  <si>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</si>
  <si>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</si>
  <si>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</si>
  <si>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</si>
  <si>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</si>
  <si>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</si>
  <si>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</si>
  <si>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</si>
  <si>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</si>
  <si>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</si>
  <si>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</si>
  <si>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</si>
  <si>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</si>
  <si>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</si>
  <si>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</si>
  <si>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</si>
  <si>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</si>
  <si>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</si>
  <si>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</si>
  <si>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</si>
  <si>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</si>
  <si>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</si>
  <si>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</si>
  <si>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</si>
  <si>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</si>
  <si>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</si>
  <si>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</si>
  <si>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</si>
  <si>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</si>
  <si>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</si>
  <si>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</si>
  <si>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</si>
  <si>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</si>
  <si>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</si>
  <si>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</si>
  <si>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</si>
  <si>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</si>
  <si>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</si>
  <si>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</si>
  <si>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</si>
  <si>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</si>
  <si>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</si>
  <si>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</si>
  <si>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</si>
  <si>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</si>
  <si>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</si>
  <si>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</si>
  <si>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</si>
  <si>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</si>
  <si>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</si>
  <si>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</si>
  <si>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</si>
  <si>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</si>
  <si>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</si>
  <si>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</si>
  <si>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</si>
  <si>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</si>
  <si>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</si>
  <si>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</si>
  <si>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</si>
  <si>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</si>
  <si>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</si>
  <si>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</si>
  <si>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</si>
  <si>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</si>
  <si>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</si>
  <si>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</si>
  <si>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</si>
  <si>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</si>
  <si>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</si>
  <si>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</si>
  <si>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</si>
  <si>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</si>
  <si>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</si>
  <si>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</si>
  <si>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</si>
  <si>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</si>
  <si>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</si>
  <si>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</si>
  <si>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</si>
  <si>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</si>
  <si>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</si>
  <si>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</si>
  <si>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</si>
  <si>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</si>
  <si>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</si>
  <si>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</si>
  <si>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</si>
  <si>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</si>
  <si>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</si>
  <si>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</si>
  <si>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</si>
  <si>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</si>
  <si>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</si>
  <si>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</si>
  <si>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</si>
  <si>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</si>
  <si>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</si>
  <si>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</si>
  <si>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</si>
  <si>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</si>
  <si>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</si>
  <si>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</si>
  <si>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</si>
  <si>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</si>
  <si>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</si>
  <si>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</si>
  <si>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</si>
  <si>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</si>
  <si>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</si>
  <si>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</si>
  <si>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</si>
  <si>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</si>
  <si>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</si>
  <si>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</si>
  <si>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</si>
  <si>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</si>
  <si>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</si>
  <si>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</si>
  <si>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</si>
  <si>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</si>
  <si>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</si>
  <si>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</si>
  <si>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</si>
  <si>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</si>
  <si>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</si>
  <si>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</si>
  <si>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</si>
  <si>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</si>
  <si>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</si>
  <si>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</si>
  <si>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</si>
  <si>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</si>
  <si>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</si>
  <si>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</si>
  <si>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</si>
  <si>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</si>
  <si>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</si>
  <si>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</si>
  <si>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</si>
  <si>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</si>
  <si>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</si>
  <si>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</si>
  <si>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</si>
  <si>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</si>
  <si>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</si>
  <si>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</si>
  <si>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</si>
  <si>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</si>
  <si>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</si>
  <si>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</si>
  <si>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</si>
  <si>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</si>
  <si>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</si>
  <si>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</si>
  <si>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</si>
  <si>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</si>
  <si>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</si>
  <si>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</si>
  <si>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</si>
  <si>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</si>
  <si>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</si>
  <si>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</si>
  <si>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</si>
  <si>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</si>
  <si>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</si>
  <si>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</si>
  <si>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</si>
  <si>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</si>
  <si>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</si>
  <si>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</si>
  <si>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</si>
  <si>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</si>
  <si>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</si>
  <si>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</si>
  <si>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</si>
  <si>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</si>
  <si>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</si>
  <si>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</si>
  <si>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</si>
  <si>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</si>
  <si>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</si>
  <si>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</si>
  <si>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</si>
  <si>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</si>
  <si>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</si>
  <si>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</si>
  <si>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</si>
  <si>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</si>
  <si>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</si>
  <si>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</si>
  <si>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</si>
  <si>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</si>
  <si>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</si>
  <si>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</si>
  <si>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</si>
  <si>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</si>
  <si>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</si>
  <si>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</si>
  <si>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</si>
  <si>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</si>
  <si>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</si>
  <si>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</si>
  <si>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</si>
  <si>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</si>
  <si>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</si>
  <si>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</si>
  <si>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</si>
  <si>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</si>
  <si>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</si>
  <si>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</si>
  <si>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</si>
  <si>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</si>
  <si>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</si>
  <si>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</si>
  <si>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</si>
  <si>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</si>
  <si>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</si>
  <si>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</si>
  <si>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</si>
  <si>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</si>
  <si>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</si>
  <si>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</si>
  <si>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</si>
  <si>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</si>
  <si>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</si>
  <si>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</si>
  <si>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</si>
  <si>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</si>
  <si>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</si>
  <si>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</si>
  <si>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</si>
  <si>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</si>
  <si>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</si>
  <si>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</si>
  <si>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</si>
  <si>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</si>
  <si>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</si>
  <si>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</si>
  <si>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</si>
  <si>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</si>
  <si>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</si>
  <si>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</si>
  <si>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</si>
  <si>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</si>
  <si>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</si>
  <si>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</si>
  <si>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</si>
  <si>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</si>
  <si>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</si>
  <si>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</si>
  <si>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</si>
  <si>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</si>
  <si>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</si>
  <si>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</si>
  <si>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</si>
  <si>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</si>
  <si>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</si>
  <si>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</si>
  <si>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</si>
  <si>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</si>
  <si>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</si>
  <si>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</si>
  <si>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</si>
  <si>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</si>
  <si>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</si>
  <si>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</si>
  <si>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</si>
  <si>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</si>
  <si>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</si>
  <si>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</si>
  <si>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</si>
  <si>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</si>
  <si>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</si>
  <si>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</si>
  <si>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</si>
  <si>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</si>
  <si>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</si>
  <si>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</si>
  <si>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</si>
  <si>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</si>
  <si>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</si>
  <si>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</si>
  <si>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</si>
  <si>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</si>
  <si>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</si>
  <si>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</si>
  <si>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</si>
  <si>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</si>
  <si>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</si>
  <si>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</si>
  <si>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</si>
  <si>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</si>
  <si>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</si>
  <si>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</si>
  <si>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</si>
  <si>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</si>
  <si>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</si>
  <si>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</si>
  <si>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</si>
  <si>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</si>
  <si>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</si>
  <si>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</si>
  <si>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</si>
  <si>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</si>
  <si>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</si>
  <si>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</si>
  <si>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</si>
  <si>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</si>
  <si>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</si>
  <si>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</si>
  <si>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</si>
  <si>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</si>
  <si>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</si>
  <si>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</si>
  <si>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</si>
  <si>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</si>
  <si>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</si>
  <si>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</si>
  <si>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</si>
  <si>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</si>
  <si>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</si>
  <si>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</si>
  <si>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</si>
  <si>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</si>
  <si>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</si>
  <si>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</si>
  <si>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</si>
  <si>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</si>
  <si>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</si>
  <si>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</si>
  <si>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</si>
  <si>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</si>
  <si>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</si>
  <si>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</si>
  <si>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</si>
  <si>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</si>
  <si>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</si>
  <si>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</si>
  <si>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</si>
  <si>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</si>
  <si>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</si>
  <si>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</si>
  <si>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</si>
  <si>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</si>
  <si>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</si>
  <si>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</si>
  <si>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</si>
  <si>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</si>
  <si>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</si>
  <si>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</si>
  <si>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</si>
  <si>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</si>
  <si>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</si>
  <si>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</si>
  <si>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</si>
  <si>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</si>
  <si>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</si>
  <si>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</si>
  <si>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</si>
  <si>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</si>
  <si>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</si>
  <si>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</si>
  <si>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</si>
  <si>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</si>
  <si>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</si>
  <si>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</si>
  <si>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</si>
  <si>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</si>
  <si>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</si>
  <si>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</si>
  <si>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</si>
  <si>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</si>
  <si>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</si>
  <si>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</si>
  <si>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</si>
  <si>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</si>
  <si>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</si>
  <si>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</si>
  <si>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</si>
  <si>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</si>
  <si>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</si>
  <si>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</si>
  <si>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</si>
  <si>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</si>
  <si>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</si>
  <si>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</si>
  <si>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</si>
  <si>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</si>
  <si>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</si>
  <si>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</si>
  <si>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</si>
  <si>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</si>
  <si>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</si>
  <si>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</si>
  <si>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</si>
  <si>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</si>
  <si>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</si>
  <si>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</si>
  <si>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</si>
  <si>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</si>
  <si>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</si>
  <si>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</si>
  <si>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</si>
  <si>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</si>
  <si>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</si>
  <si>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</si>
  <si>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</si>
  <si>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</si>
  <si>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</si>
  <si>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</si>
  <si>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</si>
  <si>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</si>
  <si>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</si>
  <si>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</si>
  <si>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</si>
  <si>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</si>
  <si>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</si>
  <si>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</si>
  <si>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</si>
  <si>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</si>
  <si>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</si>
  <si>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</si>
  <si>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</si>
  <si>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</si>
  <si>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</si>
  <si>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</si>
  <si>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</si>
  <si>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</si>
  <si>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</si>
  <si>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</si>
  <si>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</si>
  <si>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</si>
  <si>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</si>
  <si>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</si>
  <si>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</si>
  <si>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</si>
  <si>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</si>
  <si>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</si>
  <si>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</si>
  <si>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</si>
  <si>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</si>
  <si>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</si>
  <si>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</si>
  <si>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</si>
  <si>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</si>
  <si>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</si>
  <si>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</si>
  <si>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</si>
  <si>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</si>
  <si>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</si>
  <si>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</si>
  <si>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</si>
  <si>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</si>
  <si>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</si>
  <si>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</si>
  <si>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</si>
  <si>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</si>
  <si>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</si>
  <si>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</si>
  <si>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</si>
  <si>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</si>
  <si>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</si>
  <si>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</si>
  <si>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</si>
  <si>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</si>
  <si>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</si>
  <si>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</si>
  <si>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</si>
  <si>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</si>
  <si>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</si>
  <si>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</si>
  <si>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</si>
  <si>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</si>
  <si>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</si>
  <si>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</si>
  <si>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</si>
  <si>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</si>
  <si>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</si>
  <si>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</si>
  <si>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</si>
  <si>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</si>
  <si>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</si>
  <si>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</si>
  <si>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</si>
  <si>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</si>
  <si>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</si>
  <si>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</si>
  <si>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</si>
  <si>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</si>
  <si>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</si>
  <si>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</si>
  <si>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</si>
  <si>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</si>
  <si>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</si>
  <si>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</si>
  <si>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</si>
  <si>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</si>
  <si>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</si>
  <si>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</si>
  <si>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</si>
  <si>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</si>
  <si>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</si>
  <si>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</si>
  <si>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</si>
  <si>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</si>
  <si>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</si>
  <si>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</si>
  <si>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</si>
  <si>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</si>
  <si>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</si>
  <si>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</si>
  <si>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</si>
  <si>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</si>
  <si>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</si>
  <si>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</si>
  <si>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</si>
  <si>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</si>
  <si>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</si>
  <si>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</si>
  <si>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</si>
  <si>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</si>
  <si>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</si>
  <si>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</si>
  <si>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</si>
  <si>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</si>
  <si>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</si>
  <si>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</si>
  <si>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</si>
  <si>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</si>
  <si>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</si>
  <si>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</si>
  <si>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</si>
  <si>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</si>
  <si>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</si>
  <si>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</si>
  <si>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</si>
  <si>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</si>
  <si>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</si>
  <si>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</si>
  <si>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</si>
  <si>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</si>
  <si>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</si>
  <si>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</si>
  <si>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</si>
  <si>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</si>
  <si>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</si>
  <si>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</si>
  <si>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</si>
  <si>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</si>
  <si>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</si>
  <si>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</si>
  <si>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</si>
  <si>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</si>
  <si>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</si>
  <si>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</si>
  <si>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</si>
  <si>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</si>
  <si>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</si>
  <si>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</si>
  <si>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</si>
  <si>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</si>
  <si>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</si>
  <si>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</si>
  <si>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</si>
  <si>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</si>
  <si>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</si>
  <si>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</si>
  <si>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</si>
  <si>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</si>
  <si>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</si>
  <si>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</si>
  <si>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</si>
  <si>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</si>
  <si>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</si>
  <si>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</si>
  <si>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</si>
  <si>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</si>
  <si>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</si>
  <si>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</si>
  <si>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</si>
  <si>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</si>
  <si>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</si>
  <si>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</si>
  <si>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</si>
  <si>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</si>
  <si>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</si>
  <si>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</si>
  <si>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</si>
  <si>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</si>
  <si>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</si>
  <si>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</si>
  <si>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</si>
  <si>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</si>
  <si>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</si>
  <si>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</si>
  <si>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</si>
  <si>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</si>
  <si>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</si>
  <si>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</si>
  <si>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</si>
  <si>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</si>
  <si>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</si>
  <si>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</si>
  <si>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</si>
  <si>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</si>
  <si>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</si>
  <si>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</si>
  <si>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</si>
  <si>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</si>
  <si>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</si>
  <si>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</si>
  <si>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</si>
  <si>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</si>
  <si>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</si>
  <si>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</si>
  <si>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</si>
  <si>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</si>
  <si>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</si>
  <si>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</si>
  <si>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</si>
  <si>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</si>
  <si>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</si>
  <si>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</si>
  <si>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</si>
  <si>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</si>
  <si>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</si>
  <si>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</si>
  <si>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</si>
  <si>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</si>
  <si>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</si>
  <si>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</si>
  <si>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</si>
  <si>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</si>
  <si>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</si>
  <si>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</si>
  <si>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</si>
  <si>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</si>
  <si>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</si>
  <si>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</si>
  <si>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</si>
  <si>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</si>
  <si>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</si>
  <si>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</si>
  <si>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</si>
  <si>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</si>
  <si>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</si>
  <si>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</si>
  <si>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</si>
  <si>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</si>
  <si>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</si>
  <si>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</si>
  <si>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</si>
  <si>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</si>
  <si>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</si>
  <si>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</si>
  <si>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</si>
  <si>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</si>
  <si>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</si>
  <si>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</si>
  <si>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</si>
  <si>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</si>
  <si>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</si>
  <si>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</si>
  <si>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</si>
  <si>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</si>
  <si>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</si>
  <si>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</si>
  <si>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</si>
  <si>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</si>
  <si>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</si>
  <si>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</si>
  <si>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</si>
  <si>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</si>
  <si>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</si>
  <si>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</si>
  <si>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</si>
  <si>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</si>
  <si>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</si>
  <si>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</si>
  <si>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</si>
  <si>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</si>
  <si>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</si>
  <si>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</si>
  <si>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</si>
  <si>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</si>
  <si>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</si>
  <si>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</si>
  <si>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</si>
  <si>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</si>
  <si>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</si>
  <si>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</si>
  <si>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</si>
  <si>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</si>
  <si>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</si>
  <si>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</si>
  <si>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</si>
  <si>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</si>
  <si>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</si>
  <si>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</si>
  <si>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</si>
  <si>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</si>
  <si>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</si>
  <si>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</si>
  <si>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</si>
  <si>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</si>
  <si>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</si>
  <si>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</si>
  <si>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</si>
  <si>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</si>
  <si>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</si>
  <si>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</si>
  <si>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</si>
  <si>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</si>
  <si>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</si>
  <si>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</si>
  <si>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</si>
  <si>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</si>
  <si>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</si>
  <si>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</si>
  <si>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</si>
  <si>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</si>
  <si>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</si>
  <si>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</si>
  <si>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</si>
  <si>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</si>
  <si>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</si>
  <si>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</si>
  <si>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</si>
  <si>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</si>
  <si>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</si>
  <si>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</si>
  <si>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</si>
  <si>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</si>
  <si>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</si>
  <si>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</si>
  <si>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</si>
  <si>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</si>
  <si>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</si>
  <si>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</si>
  <si>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</si>
  <si>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</si>
  <si>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</si>
  <si>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</si>
  <si>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</si>
  <si>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</si>
  <si>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</si>
  <si>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</si>
  <si>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</si>
  <si>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</si>
  <si>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</si>
  <si>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</si>
  <si>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</si>
  <si>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</si>
  <si>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</si>
  <si>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</si>
  <si>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</si>
  <si>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</si>
  <si>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</si>
  <si>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</si>
  <si>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</si>
  <si>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</si>
  <si>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</si>
  <si>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</si>
  <si>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</si>
  <si>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</si>
  <si>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</si>
  <si>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</si>
  <si>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</si>
  <si>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</si>
  <si>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</si>
  <si>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</si>
  <si>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</si>
  <si>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</si>
  <si>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</si>
  <si>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</si>
  <si>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</si>
  <si>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</si>
  <si>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</si>
  <si>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</si>
  <si>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</si>
  <si>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</si>
  <si>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</si>
  <si>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</si>
  <si>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</si>
  <si>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</si>
  <si>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</si>
  <si>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</si>
  <si>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</si>
  <si>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</si>
  <si>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</si>
  <si>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</si>
  <si>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</si>
  <si>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</si>
  <si>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</si>
  <si>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</si>
  <si>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</si>
  <si>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</si>
  <si>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</si>
  <si>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</si>
  <si>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</si>
  <si>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</si>
  <si>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</si>
  <si>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</si>
  <si>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</si>
  <si>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</si>
  <si>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</si>
  <si>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</si>
  <si>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</si>
  <si>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</si>
  <si>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</si>
  <si>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</si>
  <si>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</si>
  <si>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</si>
  <si>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</si>
  <si>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</si>
  <si>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</si>
  <si>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</si>
  <si>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</si>
  <si>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</si>
  <si>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</si>
  <si>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</si>
  <si>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</si>
  <si>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</si>
  <si>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</si>
  <si>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</si>
  <si>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</si>
  <si>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</si>
  <si>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</si>
  <si>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</si>
  <si>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</si>
  <si>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</si>
  <si>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</si>
  <si>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</si>
  <si>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</si>
  <si>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</si>
  <si>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</si>
  <si>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</si>
  <si>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</si>
  <si>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</si>
  <si>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</si>
  <si>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</si>
  <si>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</si>
  <si>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</si>
  <si>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</si>
  <si>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</si>
  <si>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</si>
  <si>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</si>
  <si>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</si>
  <si>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</si>
  <si>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</si>
  <si>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</si>
  <si>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</si>
  <si>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</si>
  <si>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</si>
  <si>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</si>
  <si>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</si>
  <si>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</si>
  <si>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</si>
  <si>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</si>
  <si>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</si>
  <si>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</si>
  <si>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</si>
  <si>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</si>
  <si>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</si>
  <si>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</si>
  <si>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</si>
  <si>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</si>
  <si>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</si>
  <si>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</si>
  <si>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</si>
  <si>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</si>
  <si>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</si>
  <si>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</si>
  <si>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</si>
  <si>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</si>
  <si>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</si>
  <si>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</si>
  <si>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</si>
  <si>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</si>
  <si>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</si>
  <si>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</si>
  <si>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</si>
  <si>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</si>
  <si>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</si>
  <si>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</si>
  <si>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</si>
  <si>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</si>
  <si>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</si>
  <si>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</si>
  <si>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</si>
  <si>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</si>
  <si>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</si>
  <si>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</si>
  <si>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</si>
  <si>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</si>
  <si>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</si>
  <si>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</si>
  <si>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</si>
  <si>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</si>
  <si>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</si>
  <si>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</si>
  <si>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</si>
  <si>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</si>
  <si>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</si>
  <si>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</si>
  <si>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</si>
  <si>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</si>
  <si>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</si>
  <si>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</si>
  <si>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</si>
  <si>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</si>
  <si>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</si>
  <si>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</si>
  <si>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</si>
  <si>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</si>
  <si>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</si>
  <si>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</si>
  <si>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</si>
  <si>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</si>
  <si>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</si>
  <si>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</si>
  <si>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</si>
  <si>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</si>
  <si>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</si>
  <si>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</si>
  <si>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</si>
  <si>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</si>
  <si>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</si>
  <si>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</si>
  <si>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</si>
  <si>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</si>
  <si>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</si>
  <si>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</si>
  <si>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</si>
  <si>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</si>
  <si>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</si>
  <si>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</si>
  <si>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</si>
  <si>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</si>
  <si>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</si>
  <si>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</si>
  <si>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</si>
  <si>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</si>
  <si>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</si>
  <si>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</si>
  <si>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</si>
  <si>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</si>
  <si>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</si>
  <si>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</si>
  <si>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</si>
  <si>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</si>
  <si>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</si>
  <si>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</si>
  <si>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</si>
  <si>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</si>
  <si>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</si>
  <si>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</si>
  <si>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</si>
  <si>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</si>
  <si>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</si>
  <si>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</si>
  <si>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</si>
  <si>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</si>
  <si>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</si>
  <si>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</si>
  <si>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</si>
  <si>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</si>
  <si>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</si>
  <si>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</si>
  <si>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</si>
  <si>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</si>
  <si>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</si>
  <si>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</si>
  <si>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</si>
  <si>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</si>
  <si>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</si>
  <si>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</si>
  <si>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</si>
  <si>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</si>
  <si>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</si>
  <si>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</si>
  <si>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</si>
  <si>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</si>
  <si>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</si>
  <si>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</si>
  <si>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</si>
  <si>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</si>
  <si>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</si>
  <si>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</si>
  <si>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</si>
  <si>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</si>
  <si>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</si>
  <si>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</si>
  <si>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</si>
  <si>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</si>
  <si>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</si>
  <si>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</si>
  <si>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</si>
  <si>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</si>
  <si>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</si>
  <si>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</si>
  <si>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</si>
  <si>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</si>
  <si>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</si>
  <si>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</si>
  <si>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</si>
  <si>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</si>
  <si>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</si>
  <si>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</si>
  <si>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</si>
  <si>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</si>
  <si>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</si>
  <si>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</si>
  <si>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</si>
  <si>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</si>
  <si>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</si>
  <si>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</si>
  <si>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</si>
  <si>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</si>
  <si>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</si>
  <si>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</si>
  <si>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</si>
  <si>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</si>
  <si>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</si>
  <si>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</si>
  <si>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</si>
  <si>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</si>
  <si>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</si>
  <si>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</si>
  <si>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</si>
  <si>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</si>
  <si>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</si>
  <si>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</si>
  <si>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</si>
  <si>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</si>
  <si>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</si>
  <si>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</si>
  <si>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</si>
  <si>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</si>
  <si>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</si>
  <si>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</si>
  <si>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</si>
  <si>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</si>
  <si>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</si>
  <si>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</si>
  <si>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</si>
  <si>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</si>
  <si>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</si>
  <si>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</si>
  <si>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</si>
  <si>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</si>
  <si>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</si>
  <si>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</si>
  <si>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</si>
  <si>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</si>
  <si>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</si>
  <si>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</si>
  <si>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</si>
  <si>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</si>
  <si>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</si>
  <si>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</si>
  <si>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</si>
  <si>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</si>
  <si>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</si>
  <si>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</si>
  <si>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</si>
  <si>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</si>
  <si>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</si>
  <si>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</si>
  <si>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</si>
  <si>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</si>
  <si>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</si>
  <si>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</si>
  <si>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</si>
  <si>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</si>
  <si>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</si>
  <si>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</si>
  <si>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</si>
  <si>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</si>
  <si>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</si>
  <si>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</si>
  <si>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</si>
  <si>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</si>
  <si>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</si>
  <si>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</si>
  <si>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</si>
  <si>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</si>
  <si>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</si>
  <si>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</si>
  <si>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</si>
  <si>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</si>
  <si>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</si>
  <si>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</si>
  <si>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</si>
  <si>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</si>
  <si>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</si>
  <si>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</si>
  <si>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</si>
  <si>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</si>
  <si>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</si>
  <si>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</si>
  <si>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</si>
  <si>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</si>
  <si>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</si>
  <si>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</si>
  <si>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</si>
  <si>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</si>
  <si>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</si>
  <si>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</si>
  <si>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</si>
  <si>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</si>
  <si>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</si>
  <si>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</si>
  <si>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</si>
  <si>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</si>
  <si>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</si>
  <si>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</si>
  <si>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</si>
  <si>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</si>
  <si>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</si>
  <si>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</si>
  <si>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</si>
  <si>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</si>
  <si>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</si>
  <si>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</si>
  <si>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</si>
  <si>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</si>
  <si>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</si>
  <si>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</si>
  <si>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</si>
  <si>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</si>
  <si>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</si>
  <si>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</si>
  <si>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</si>
  <si>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</si>
  <si>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</si>
  <si>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</si>
  <si>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</si>
  <si>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</si>
  <si>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</si>
  <si>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</si>
  <si>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</si>
  <si>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</si>
  <si>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</si>
  <si>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</si>
  <si>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</si>
  <si>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</si>
  <si>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</si>
  <si>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</si>
  <si>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</si>
  <si>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</si>
  <si>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</si>
  <si>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</si>
  <si>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</si>
  <si>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</si>
  <si>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</si>
  <si>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</si>
  <si>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</si>
  <si>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</si>
  <si>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</si>
  <si>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</si>
  <si>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</si>
  <si>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</si>
  <si>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</si>
  <si>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</si>
  <si>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</si>
  <si>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</si>
  <si>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</si>
  <si>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</si>
  <si>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</si>
  <si>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</si>
  <si>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</si>
  <si>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</si>
  <si>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</si>
  <si>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</si>
  <si>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</si>
  <si>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</si>
  <si>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</si>
  <si>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</si>
  <si>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</si>
  <si>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</si>
  <si>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</si>
  <si>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</si>
  <si>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</si>
  <si>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</si>
  <si>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</si>
  <si>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</si>
  <si>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</si>
  <si>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</si>
  <si>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</si>
  <si>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</si>
  <si>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</si>
  <si>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</si>
  <si>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</si>
  <si>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</si>
  <si>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</si>
  <si>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</si>
  <si>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</si>
  <si>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</si>
  <si>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</si>
  <si>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</si>
  <si>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</si>
  <si>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</si>
  <si>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</si>
  <si>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</si>
  <si>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</si>
  <si>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</si>
  <si>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</si>
  <si>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</si>
  <si>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</si>
  <si>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</si>
  <si>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</si>
  <si>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</si>
  <si>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</si>
  <si>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</si>
  <si>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</si>
  <si>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</si>
  <si>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</si>
  <si>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</si>
  <si>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</si>
  <si>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</si>
  <si>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</si>
  <si>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</si>
  <si>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</si>
  <si>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</si>
  <si>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</si>
  <si>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</si>
  <si>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</si>
  <si>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</si>
  <si>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</si>
  <si>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</si>
  <si>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</si>
  <si>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</si>
  <si>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</si>
  <si>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</si>
  <si>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</si>
  <si>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</si>
  <si>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</si>
  <si>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</si>
  <si>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</si>
  <si>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</si>
  <si>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</si>
  <si>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</si>
  <si>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</si>
  <si>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</si>
  <si>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</si>
  <si>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</si>
  <si>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</si>
  <si>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</si>
  <si>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</si>
  <si>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</si>
  <si>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</si>
  <si>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</si>
  <si>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</si>
  <si>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</si>
  <si>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</si>
  <si>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</si>
  <si>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</si>
  <si>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</si>
  <si>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</si>
  <si>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</si>
  <si>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</si>
  <si>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</si>
  <si>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</si>
  <si>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</si>
  <si>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</si>
  <si>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</si>
  <si>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</si>
  <si>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</si>
  <si>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</si>
  <si>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</si>
  <si>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</si>
  <si>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</si>
  <si>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</si>
  <si>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</si>
  <si>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</si>
  <si>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</si>
  <si>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</si>
  <si>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</si>
  <si>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</si>
  <si>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</si>
  <si>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</si>
  <si>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</si>
  <si>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</si>
  <si>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</si>
  <si>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</si>
  <si>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</si>
  <si>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</si>
  <si>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</si>
  <si>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</si>
  <si>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</si>
  <si>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</si>
  <si>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</si>
  <si>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</si>
  <si>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</si>
  <si>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</si>
  <si>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</si>
  <si>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</si>
  <si>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</si>
  <si>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</si>
  <si>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</si>
  <si>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</si>
  <si>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</si>
  <si>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</si>
  <si>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</si>
  <si>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</si>
  <si>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</si>
  <si>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</si>
  <si>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</si>
  <si>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</si>
  <si>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</si>
  <si>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</si>
  <si>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</si>
  <si>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</si>
  <si>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</si>
  <si>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</si>
  <si>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</si>
  <si>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</si>
  <si>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</si>
  <si>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</si>
  <si>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</si>
  <si>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</si>
  <si>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</si>
  <si>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</si>
  <si>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</si>
  <si>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</si>
  <si>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</si>
  <si>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</si>
  <si>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</si>
  <si>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</si>
  <si>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</si>
  <si>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</si>
  <si>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</si>
  <si>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</si>
  <si>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</si>
  <si>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</si>
  <si>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</si>
  <si>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</si>
  <si>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</si>
  <si>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</si>
  <si>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</si>
  <si>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</si>
  <si>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</si>
  <si>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</si>
  <si>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</si>
  <si>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</si>
  <si>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</si>
  <si>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</si>
  <si>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</si>
  <si>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</si>
  <si>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</si>
  <si>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</si>
  <si>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</si>
  <si>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</si>
  <si>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</si>
  <si>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</si>
  <si>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</si>
  <si>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</si>
  <si>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</si>
  <si>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</si>
  <si>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</si>
  <si>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</si>
  <si>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</si>
  <si>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</si>
  <si>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</si>
  <si>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</si>
  <si>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</si>
  <si>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</si>
  <si>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</si>
  <si>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</si>
  <si>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</si>
  <si>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</si>
  <si>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</si>
  <si>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</si>
  <si>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</si>
  <si>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</si>
  <si>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</si>
  <si>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</si>
  <si>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</si>
  <si>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</si>
  <si>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</si>
  <si>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</si>
  <si>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</si>
  <si>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</si>
  <si>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</si>
  <si>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</si>
  <si>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</si>
  <si>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</si>
  <si>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</si>
  <si>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</si>
  <si>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</si>
  <si>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</si>
  <si>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</si>
  <si>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</si>
  <si>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</si>
  <si>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</si>
  <si>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</si>
  <si>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</si>
  <si>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</si>
  <si>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</si>
  <si>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</si>
  <si>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</si>
  <si>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</si>
  <si>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</si>
  <si>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</si>
  <si>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</si>
  <si>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</si>
  <si>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</si>
  <si>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</si>
  <si>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</si>
  <si>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</si>
  <si>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</si>
  <si>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</si>
  <si>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</si>
  <si>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</si>
  <si>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</si>
  <si>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</si>
  <si>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</si>
  <si>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</si>
  <si>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</si>
  <si>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</si>
  <si>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</si>
  <si>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</si>
  <si>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</si>
  <si>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</si>
  <si>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</si>
  <si>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</si>
  <si>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</si>
  <si>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</si>
  <si>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</si>
  <si>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</si>
  <si>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</si>
  <si>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</si>
  <si>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</si>
  <si>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</si>
  <si>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</si>
  <si>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</si>
  <si>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</si>
  <si>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</si>
  <si>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</si>
  <si>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</si>
  <si>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</si>
  <si>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</si>
  <si>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</si>
  <si>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</si>
  <si>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</si>
  <si>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</si>
  <si>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</si>
  <si>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</si>
  <si>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</si>
  <si>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</si>
  <si>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</si>
  <si>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</si>
  <si>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</si>
  <si>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</si>
  <si>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</si>
  <si>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</si>
  <si>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</si>
  <si>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</si>
  <si>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</si>
  <si>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</si>
  <si>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</si>
  <si>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</si>
  <si>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</si>
  <si>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</si>
  <si>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</si>
  <si>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</si>
  <si>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</si>
  <si>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</si>
  <si>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</si>
  <si>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</si>
  <si>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</si>
  <si>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</si>
  <si>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</si>
  <si>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</si>
  <si>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</si>
  <si>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</si>
  <si>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</si>
  <si>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</si>
  <si>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</si>
  <si>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</si>
  <si>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</si>
  <si>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</si>
  <si>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</si>
  <si>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</si>
  <si>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</si>
  <si>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</si>
  <si>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</si>
  <si>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</si>
  <si>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</si>
  <si>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</si>
  <si>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</si>
  <si>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</si>
  <si>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</si>
  <si>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</si>
  <si>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</si>
  <si>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</si>
  <si>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</si>
  <si>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</si>
  <si>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</si>
  <si>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</si>
  <si>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</si>
  <si>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</si>
  <si>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</si>
  <si>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</si>
  <si>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</si>
  <si>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</si>
  <si>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</si>
  <si>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</si>
  <si>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</si>
  <si>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</si>
  <si>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</si>
  <si>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</si>
  <si>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</si>
  <si>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</si>
  <si>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</si>
  <si>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</si>
  <si>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</si>
  <si>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</si>
  <si>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</si>
  <si>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</si>
  <si>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</si>
  <si>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</si>
  <si>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</si>
  <si>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</si>
  <si>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</si>
  <si>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</si>
  <si>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</si>
  <si>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</si>
  <si>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</si>
  <si>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</si>
  <si>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</si>
  <si>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</si>
  <si>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</si>
  <si>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</si>
  <si>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</si>
  <si>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</si>
  <si>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</si>
  <si>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</si>
  <si>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</si>
  <si>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</si>
  <si>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</si>
  <si>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</si>
  <si>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</si>
  <si>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</si>
  <si>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</si>
  <si>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</si>
  <si>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</si>
  <si>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</si>
  <si>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</si>
  <si>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</si>
  <si>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</si>
  <si>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</si>
  <si>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</si>
  <si>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</si>
  <si>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</si>
  <si>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</si>
  <si>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</si>
  <si>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</si>
  <si>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</si>
  <si>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</si>
  <si>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</si>
  <si>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</si>
  <si>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</si>
  <si>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</si>
  <si>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</si>
  <si>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</si>
  <si>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</si>
  <si>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</si>
  <si>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</si>
  <si>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</si>
  <si>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</si>
  <si>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</si>
  <si>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</si>
  <si>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</si>
  <si>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</si>
  <si>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</si>
  <si>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</si>
  <si>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</si>
  <si>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</si>
  <si>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</si>
  <si>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</si>
  <si>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</si>
  <si>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</si>
  <si>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</si>
  <si>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</si>
  <si>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</si>
  <si>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</si>
  <si>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</si>
  <si>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</si>
  <si>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</si>
  <si>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</si>
  <si>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</si>
  <si>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</si>
  <si>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</si>
  <si>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</si>
  <si>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</si>
  <si>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</si>
  <si>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</si>
  <si>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</si>
  <si>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</si>
  <si>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</si>
  <si>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</si>
  <si>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</si>
  <si>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</si>
  <si>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</si>
  <si>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</si>
  <si>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</si>
  <si>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</si>
  <si>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</si>
  <si>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</si>
  <si>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</si>
  <si>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</si>
  <si>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</si>
  <si>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</si>
  <si>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</si>
  <si>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</si>
  <si>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</si>
  <si>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</si>
  <si>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</si>
  <si>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</si>
  <si>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</si>
  <si>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</si>
  <si>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</si>
  <si>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</si>
  <si>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</si>
  <si>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</si>
  <si>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</si>
  <si>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</si>
  <si>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</si>
  <si>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</si>
  <si>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</si>
  <si>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</si>
  <si>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</si>
  <si>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</si>
  <si>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</si>
  <si>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</si>
  <si>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</si>
  <si>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</si>
  <si>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</si>
  <si>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</si>
  <si>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</si>
  <si>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</si>
  <si>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</si>
  <si>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</si>
  <si>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</si>
  <si>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</si>
  <si>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</si>
  <si>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</si>
  <si>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</si>
  <si>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</si>
  <si>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</si>
  <si>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</si>
  <si>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</si>
  <si>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</si>
  <si>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</si>
  <si>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</si>
  <si>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</si>
  <si>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</si>
  <si>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</si>
  <si>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</si>
  <si>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</si>
  <si>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</si>
  <si>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</si>
  <si>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</si>
  <si>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</si>
  <si>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</si>
  <si>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</si>
  <si>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</si>
  <si>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</si>
  <si>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</si>
  <si>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</si>
  <si>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</si>
  <si>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</si>
  <si>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</si>
  <si>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</si>
  <si>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</si>
  <si>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</si>
  <si>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</si>
  <si>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</si>
  <si>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</si>
  <si>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</si>
  <si>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</si>
  <si>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</si>
  <si>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</si>
  <si>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</si>
  <si>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</si>
  <si>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</si>
  <si>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</si>
  <si>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</si>
  <si>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</si>
  <si>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</si>
  <si>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</si>
  <si>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</si>
  <si>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</si>
  <si>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</si>
  <si>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</si>
  <si>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</si>
  <si>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</si>
  <si>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</si>
  <si>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</si>
  <si>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</si>
  <si>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</si>
  <si>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</si>
  <si>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</si>
  <si>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</si>
  <si>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</si>
  <si>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</si>
  <si>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</si>
  <si>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</si>
  <si>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</si>
  <si>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</si>
  <si>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</si>
  <si>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</si>
  <si>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</si>
  <si>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</si>
  <si>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</si>
  <si>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</si>
  <si>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</si>
  <si>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</si>
  <si>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</si>
  <si>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</si>
  <si>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</si>
  <si>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</si>
  <si>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</si>
  <si>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</si>
  <si>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</si>
  <si>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</si>
  <si>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</si>
  <si>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</si>
  <si>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</si>
  <si>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</si>
  <si>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</si>
  <si>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</si>
  <si>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</si>
  <si>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</si>
  <si>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</si>
  <si>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</si>
  <si>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</si>
  <si>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</si>
  <si>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</si>
  <si>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</si>
  <si>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</si>
  <si>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</si>
  <si>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</si>
  <si>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</si>
  <si>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</si>
  <si>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</si>
  <si>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</si>
  <si>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</si>
  <si>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</si>
  <si>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</si>
  <si>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</si>
  <si>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</si>
  <si>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</si>
  <si>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</si>
  <si>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</si>
  <si>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</si>
  <si>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</si>
  <si>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</si>
  <si>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</si>
  <si>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</si>
  <si>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</si>
  <si>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</si>
  <si>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</si>
  <si>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</si>
  <si>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</si>
  <si>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</si>
  <si>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</si>
  <si>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</si>
  <si>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</si>
  <si>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</si>
  <si>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</si>
  <si>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</si>
  <si>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</si>
  <si>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</si>
  <si>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</si>
  <si>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</si>
  <si>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</si>
  <si>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</si>
  <si>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</si>
  <si>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</si>
  <si>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</si>
  <si>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</si>
  <si>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</si>
  <si>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</si>
  <si>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</si>
  <si>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</si>
  <si>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</si>
  <si>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</si>
  <si>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</si>
  <si>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</si>
  <si>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</si>
  <si>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</si>
  <si>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</si>
  <si>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</si>
  <si>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</si>
  <si>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</si>
  <si>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</si>
  <si>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</si>
  <si>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</si>
  <si>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</si>
  <si>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</si>
  <si>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</si>
  <si>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</si>
  <si>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</si>
  <si>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</si>
  <si>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</si>
  <si>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</si>
  <si>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</si>
  <si>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</si>
  <si>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</si>
  <si>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</si>
  <si>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</si>
  <si>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</si>
  <si>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</si>
  <si>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</si>
  <si>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</si>
  <si>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</si>
  <si>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</si>
  <si>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</si>
  <si>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</si>
  <si>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</si>
  <si>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</si>
  <si>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</si>
  <si>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</si>
  <si>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</si>
  <si>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</si>
  <si>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</si>
  <si>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</si>
  <si>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</si>
  <si>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</si>
  <si>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</si>
  <si>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</si>
  <si>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</si>
  <si>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</si>
  <si>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</si>
  <si>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</si>
  <si>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</si>
  <si>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</si>
  <si>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</si>
  <si>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</si>
  <si>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</si>
  <si>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</si>
  <si>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</si>
  <si>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</si>
  <si>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</si>
  <si>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</si>
  <si>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</si>
  <si>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</si>
  <si>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</si>
  <si>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</si>
  <si>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</si>
  <si>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</si>
  <si>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</si>
  <si>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</si>
  <si>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</si>
  <si>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</si>
  <si>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</si>
  <si>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</si>
  <si>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</si>
  <si>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</si>
  <si>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</si>
  <si>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</si>
  <si>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</si>
  <si>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</si>
  <si>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</si>
  <si>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</si>
  <si>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</si>
  <si>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</si>
  <si>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</si>
  <si>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</si>
  <si>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</si>
  <si>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</si>
  <si>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</si>
  <si>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</si>
  <si>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</si>
  <si>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</si>
  <si>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</si>
  <si>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</si>
  <si>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</si>
  <si>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</si>
  <si>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</si>
  <si>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</si>
  <si>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</si>
  <si>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</si>
  <si>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</si>
  <si>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</si>
  <si>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</si>
  <si>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</si>
  <si>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</si>
  <si>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</si>
  <si>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</si>
  <si>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</si>
  <si>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</si>
  <si>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</si>
  <si>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</si>
  <si>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</si>
  <si>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</si>
  <si>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</si>
  <si>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</si>
  <si>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</si>
  <si>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</si>
  <si>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</si>
  <si>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</si>
  <si>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</si>
  <si>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</si>
  <si>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</si>
  <si>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</si>
  <si>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</si>
  <si>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</si>
  <si>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</si>
  <si>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</si>
  <si>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</si>
  <si>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</si>
  <si>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</si>
  <si>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</si>
  <si>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</si>
  <si>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</si>
  <si>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</si>
  <si>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</si>
  <si>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</si>
  <si>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</si>
  <si>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</si>
  <si>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</si>
  <si>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</si>
  <si>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</si>
  <si>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</si>
  <si>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</si>
  <si>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</si>
  <si>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</si>
  <si>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</si>
  <si>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</si>
  <si>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</si>
  <si>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</si>
  <si>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</si>
  <si>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</si>
  <si>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</si>
  <si>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</si>
  <si>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</si>
  <si>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</si>
  <si>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</si>
  <si>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</si>
  <si>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</si>
  <si>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</si>
  <si>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</si>
  <si>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</si>
  <si>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</si>
  <si>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</si>
  <si>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</si>
  <si>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</si>
  <si>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</si>
  <si>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</si>
  <si>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</si>
  <si>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</si>
  <si>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</si>
  <si>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</si>
  <si>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</si>
  <si>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</si>
  <si>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</si>
  <si>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</si>
  <si>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</si>
  <si>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</si>
  <si>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</si>
  <si>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</si>
  <si>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</si>
  <si>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</si>
  <si>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</si>
  <si>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</si>
  <si>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</si>
  <si>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</si>
  <si>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</si>
  <si>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</si>
  <si>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</si>
  <si>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</si>
  <si>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</si>
  <si>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</si>
  <si>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</si>
  <si>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</si>
  <si>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</si>
  <si>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</si>
  <si>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</si>
  <si>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</si>
  <si>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</si>
  <si>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</si>
  <si>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</si>
  <si>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</si>
  <si>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</si>
  <si>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</si>
  <si>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</si>
  <si>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</si>
  <si>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</si>
  <si>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</si>
  <si>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</si>
  <si>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</si>
  <si>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</si>
  <si>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</si>
  <si>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</si>
  <si>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</si>
  <si>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</si>
  <si>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</si>
  <si>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</si>
  <si>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</si>
  <si>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</si>
  <si>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</si>
  <si>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</si>
  <si>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</si>
  <si>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</si>
  <si>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</si>
  <si>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</si>
  <si>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</si>
  <si>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</si>
  <si>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</si>
  <si>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</si>
  <si>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</si>
  <si>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</si>
  <si>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</si>
  <si>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</si>
  <si>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</si>
  <si>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</si>
  <si>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</si>
  <si>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</si>
  <si>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</si>
  <si>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</si>
  <si>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</si>
  <si>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</si>
  <si>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</si>
  <si>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</si>
  <si>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</si>
  <si>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</si>
  <si>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</si>
  <si>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</si>
  <si>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</si>
  <si>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</si>
  <si>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</si>
  <si>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</si>
  <si>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</si>
  <si>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</si>
  <si>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</si>
  <si>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</si>
  <si>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</si>
  <si>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</si>
  <si>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</si>
  <si>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</si>
  <si>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</si>
  <si>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</si>
  <si>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</si>
  <si>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</si>
  <si>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</si>
  <si>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</si>
  <si>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</si>
  <si>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</si>
  <si>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</si>
  <si>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</si>
  <si>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</si>
  <si>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</si>
  <si>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</si>
  <si>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</si>
  <si>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</si>
  <si>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</si>
  <si>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</si>
  <si>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</si>
  <si>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</si>
  <si>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</si>
  <si>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</si>
  <si>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</si>
  <si>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</si>
  <si>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</si>
  <si>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</si>
  <si>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</si>
  <si>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</si>
  <si>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</si>
  <si>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</si>
  <si>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</si>
  <si>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</si>
  <si>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</si>
  <si>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</si>
  <si>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</si>
  <si>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</si>
  <si>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</si>
  <si>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</si>
  <si>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</si>
  <si>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</si>
  <si>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</si>
  <si>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</si>
  <si>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</si>
  <si>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</si>
  <si>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</si>
  <si>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</si>
  <si>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</si>
  <si>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</si>
  <si>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</si>
  <si>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</si>
  <si>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</si>
  <si>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</si>
  <si>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</si>
  <si>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</si>
  <si>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</si>
  <si>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</si>
  <si>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</si>
  <si>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</si>
  <si>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</si>
  <si>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</si>
  <si>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</si>
  <si>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</si>
  <si>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</si>
  <si>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</si>
  <si>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</si>
  <si>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</si>
  <si>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</si>
  <si>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</si>
  <si>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</si>
  <si>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</si>
  <si>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</si>
  <si>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</si>
  <si>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</si>
  <si>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</si>
  <si>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</si>
  <si>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</si>
  <si>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</si>
  <si>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</si>
  <si>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</si>
  <si>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</si>
  <si>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</si>
  <si>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</si>
  <si>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</si>
  <si>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</si>
  <si>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</si>
  <si>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</si>
  <si>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</si>
  <si>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</si>
  <si>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</si>
  <si>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</si>
  <si>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</si>
  <si>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</si>
  <si>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</si>
  <si>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</si>
  <si>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</si>
  <si>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</si>
  <si>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</si>
  <si>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</si>
  <si>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</si>
  <si>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</si>
  <si>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</si>
  <si>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</si>
  <si>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</si>
  <si>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</si>
  <si>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</si>
  <si>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</si>
  <si>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</si>
  <si>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</si>
  <si>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</si>
  <si>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</si>
  <si>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</si>
  <si>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</si>
  <si>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</si>
  <si>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</si>
  <si>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</si>
  <si>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</si>
  <si>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</si>
  <si>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</si>
  <si>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</si>
  <si>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</si>
  <si>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</si>
  <si>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</si>
  <si>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</si>
  <si>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</si>
  <si>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</si>
  <si>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</si>
  <si>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</si>
  <si>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</si>
  <si>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</si>
  <si>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</si>
  <si>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</si>
  <si>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</si>
  <si>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</si>
  <si>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</si>
  <si>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</si>
  <si>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</si>
  <si>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</si>
  <si>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</si>
  <si>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</si>
  <si>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</si>
  <si>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</si>
  <si>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</si>
  <si>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</si>
  <si>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</si>
  <si>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</si>
  <si>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</si>
  <si>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</si>
  <si>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</si>
  <si>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</si>
  <si>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</si>
  <si>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</si>
  <si>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</si>
  <si>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</si>
  <si>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</si>
  <si>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</si>
  <si>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</si>
  <si>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</si>
  <si>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</si>
  <si>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</si>
  <si>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</si>
  <si>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</si>
  <si>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</si>
  <si>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</si>
  <si>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</si>
  <si>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</si>
  <si>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</si>
  <si>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</si>
  <si>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</si>
  <si>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</si>
  <si>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</si>
  <si>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</si>
  <si>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</si>
  <si>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</si>
  <si>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</si>
  <si>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</si>
  <si>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</si>
  <si>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</si>
  <si>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</si>
  <si>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</si>
  <si>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</si>
  <si>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</si>
  <si>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</si>
  <si>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</si>
  <si>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</si>
  <si>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</si>
  <si>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</si>
  <si>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</si>
  <si>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</si>
  <si>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</si>
  <si>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</si>
  <si>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</si>
  <si>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</si>
  <si>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</si>
  <si>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</si>
  <si>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</si>
  <si>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</si>
  <si>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</si>
  <si>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</si>
  <si>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</si>
  <si>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</si>
  <si>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</si>
  <si>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</si>
  <si>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</si>
  <si>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</si>
  <si>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</si>
  <si>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</si>
  <si>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</si>
  <si>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</si>
  <si>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</si>
  <si>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</si>
  <si>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</si>
  <si>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</si>
  <si>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</si>
  <si>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</si>
  <si>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</si>
  <si>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</si>
  <si>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</si>
  <si>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</si>
  <si>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</si>
  <si>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</si>
  <si>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</si>
  <si>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</si>
  <si>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</si>
  <si>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</si>
  <si>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</si>
  <si>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</si>
  <si>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</si>
  <si>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</si>
  <si>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</si>
  <si>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</si>
  <si>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</si>
  <si>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</si>
  <si>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</si>
  <si>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</si>
  <si>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</si>
  <si>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</si>
  <si>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</si>
  <si>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</si>
  <si>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</si>
  <si>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</si>
  <si>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</si>
  <si>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</si>
  <si>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</si>
  <si>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</si>
  <si>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</si>
  <si>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</si>
  <si>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</si>
  <si>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</si>
  <si>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</si>
  <si>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</si>
  <si>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</si>
  <si>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</si>
  <si>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</si>
  <si>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</si>
  <si>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</si>
  <si>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</si>
  <si>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</si>
  <si>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</si>
  <si>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</si>
  <si>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</si>
  <si>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</si>
  <si>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</si>
  <si>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</si>
  <si>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</si>
  <si>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</si>
  <si>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</si>
  <si>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</si>
  <si>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</si>
  <si>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</si>
  <si>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</si>
  <si>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</si>
  <si>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</si>
  <si>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</si>
  <si>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</si>
  <si>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</si>
  <si>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</si>
  <si>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</si>
  <si>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</si>
  <si>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</si>
  <si>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</si>
  <si>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</si>
  <si>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</si>
  <si>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</si>
  <si>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</si>
  <si>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</si>
  <si>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</si>
  <si>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</si>
  <si>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</si>
  <si>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</si>
  <si>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</si>
  <si>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</si>
  <si>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</si>
  <si>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</si>
  <si>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</si>
  <si>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</si>
  <si>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</si>
  <si>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</si>
  <si>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</si>
  <si>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</si>
  <si>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</si>
  <si>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</si>
  <si>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</si>
  <si>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</si>
  <si>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</si>
  <si>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</si>
  <si>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</si>
  <si>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</si>
  <si>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</si>
  <si>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</si>
  <si>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</si>
  <si>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</si>
  <si>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</si>
  <si>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</si>
  <si>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</si>
  <si>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</si>
  <si>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</si>
  <si>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</si>
  <si>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</si>
  <si>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</si>
  <si>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</si>
  <si>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</si>
  <si>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</si>
  <si>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</si>
  <si>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</si>
  <si>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</si>
  <si>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</si>
  <si>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</si>
  <si>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</si>
  <si>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</si>
  <si>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</si>
  <si>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</si>
  <si>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</si>
  <si>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</si>
  <si>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</si>
  <si>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</si>
  <si>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</si>
  <si>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</si>
  <si>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</si>
  <si>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</si>
  <si>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</si>
  <si>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</si>
  <si>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</si>
  <si>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</si>
  <si>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</si>
  <si>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</si>
  <si>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</si>
  <si>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</si>
  <si>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</si>
  <si>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</si>
  <si>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</si>
  <si>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</si>
  <si>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</si>
  <si>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</si>
  <si>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</si>
  <si>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</si>
  <si>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</si>
  <si>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</si>
  <si>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</si>
  <si>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</si>
  <si>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</si>
  <si>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</si>
  <si>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</si>
  <si>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</si>
  <si>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</si>
  <si>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</si>
  <si>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</si>
  <si>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</si>
  <si>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</si>
  <si>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</si>
  <si>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</si>
  <si>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</si>
  <si>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</si>
  <si>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</si>
  <si>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</si>
  <si>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</si>
  <si>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</si>
  <si>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</si>
  <si>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</si>
  <si>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</si>
  <si>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</si>
  <si>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</si>
  <si>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</si>
  <si>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</si>
  <si>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</si>
  <si>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</si>
  <si>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</si>
  <si>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</si>
  <si>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</si>
  <si>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</si>
  <si>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</si>
  <si>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</si>
  <si>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</si>
  <si>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</si>
  <si>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</si>
  <si>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</si>
  <si>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</si>
  <si>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</si>
  <si>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</si>
  <si>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</si>
  <si>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</si>
  <si>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</si>
  <si>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</si>
  <si>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</si>
  <si>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</si>
  <si>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</si>
  <si>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</si>
  <si>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</si>
  <si>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</si>
  <si>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</si>
  <si>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</si>
  <si>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</si>
  <si>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</si>
  <si>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</si>
  <si>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</si>
  <si>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</si>
  <si>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</si>
  <si>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</si>
  <si>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</si>
  <si>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</si>
  <si>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</si>
  <si>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</si>
  <si>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</si>
  <si>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</si>
  <si>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</si>
  <si>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</si>
  <si>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</si>
  <si>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</si>
  <si>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</si>
  <si>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</si>
  <si>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</si>
  <si>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</si>
  <si>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</si>
  <si>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</si>
  <si>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</si>
  <si>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</si>
  <si>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</si>
  <si>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</si>
  <si>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</si>
  <si>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</si>
  <si>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</si>
  <si>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</si>
  <si>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</si>
  <si>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</si>
  <si>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</si>
  <si>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</si>
  <si>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</si>
  <si>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</si>
  <si>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</si>
  <si>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</si>
  <si>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</si>
  <si>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</si>
  <si>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</si>
  <si>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</si>
  <si>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</si>
  <si>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</si>
  <si>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</si>
  <si>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</si>
  <si>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</si>
  <si>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</si>
  <si>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</si>
  <si>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</si>
  <si>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</si>
  <si>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</si>
  <si>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</si>
  <si>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</si>
  <si>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</si>
  <si>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</si>
  <si>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</si>
  <si>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</si>
  <si>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</si>
  <si>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</si>
  <si>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</si>
  <si>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</si>
  <si>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</si>
  <si>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</si>
  <si>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</si>
  <si>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</si>
  <si>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</si>
  <si>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</si>
  <si>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</si>
  <si>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</si>
  <si>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</si>
  <si>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</si>
  <si>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</si>
  <si>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</si>
  <si>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</si>
  <si>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</si>
  <si>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</si>
  <si>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</si>
  <si>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</si>
  <si>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</si>
  <si>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</si>
  <si>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</si>
  <si>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</si>
  <si>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</si>
  <si>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</si>
  <si>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</si>
  <si>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</si>
  <si>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</si>
  <si>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</si>
  <si>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</si>
  <si>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</si>
  <si>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</si>
  <si>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</si>
  <si>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</si>
  <si>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</si>
  <si>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</si>
  <si>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</si>
  <si>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</si>
  <si>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</si>
  <si>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</si>
  <si>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</si>
  <si>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</si>
  <si>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</si>
  <si>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</si>
  <si>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</si>
  <si>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</si>
  <si>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</si>
  <si>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</si>
  <si>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</si>
  <si>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</si>
  <si>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</si>
  <si>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</si>
  <si>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</si>
  <si>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</si>
  <si>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</si>
  <si>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</si>
  <si>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</si>
  <si>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</si>
  <si>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</si>
  <si>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</si>
  <si>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</si>
  <si>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</si>
  <si>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</si>
  <si>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</si>
  <si>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</si>
  <si>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</si>
  <si>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</si>
  <si>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</si>
  <si>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</si>
  <si>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</si>
  <si>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</si>
  <si>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</si>
  <si>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</si>
  <si>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</si>
  <si>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</si>
  <si>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</si>
  <si>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</si>
  <si>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</si>
  <si>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</si>
  <si>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</si>
  <si>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</si>
  <si>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</si>
  <si>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</si>
  <si>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</si>
  <si>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</si>
  <si>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</si>
  <si>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</si>
  <si>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</si>
  <si>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</si>
  <si>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</si>
  <si>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</si>
  <si>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</si>
  <si>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</si>
  <si>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</si>
  <si>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</si>
  <si>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</si>
  <si>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</si>
  <si>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</si>
  <si>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</si>
  <si>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</si>
  <si>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</si>
  <si>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</si>
  <si>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</si>
  <si>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</si>
  <si>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</si>
  <si>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</si>
  <si>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</si>
  <si>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</si>
  <si>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</si>
  <si>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</si>
  <si>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</si>
  <si>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</si>
  <si>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</si>
  <si>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</si>
  <si>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</si>
  <si>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</si>
  <si>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</si>
  <si>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</si>
  <si>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</si>
  <si>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</si>
  <si>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</si>
  <si>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</si>
  <si>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</si>
  <si>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</si>
  <si>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</si>
  <si>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</si>
  <si>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</si>
  <si>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</si>
  <si>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</si>
  <si>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</si>
  <si>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</si>
  <si>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</si>
  <si>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</si>
  <si>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</si>
  <si>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</si>
  <si>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</si>
  <si>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</si>
  <si>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</si>
  <si>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</si>
  <si>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</si>
  <si>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</si>
  <si>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</si>
  <si>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</si>
  <si>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</si>
  <si>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</si>
  <si>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</si>
  <si>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</si>
  <si>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</si>
  <si>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</si>
  <si>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</si>
  <si>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</si>
  <si>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</si>
  <si>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</si>
  <si>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</si>
  <si>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</si>
  <si>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</si>
  <si>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</si>
  <si>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</si>
  <si>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</si>
  <si>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</si>
  <si>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</si>
  <si>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</si>
  <si>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</si>
  <si>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</si>
  <si>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</si>
  <si>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</si>
  <si>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</si>
  <si>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</si>
  <si>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</si>
  <si>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</si>
  <si>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</si>
  <si>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</si>
  <si>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</si>
  <si>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</si>
  <si>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</si>
  <si>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</si>
  <si>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</si>
  <si>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</si>
  <si>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</si>
  <si>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</si>
  <si>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</si>
  <si>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</si>
  <si>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</si>
  <si>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</si>
  <si>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</si>
  <si>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</si>
  <si>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</si>
  <si>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</si>
  <si>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</si>
  <si>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</si>
  <si>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</si>
  <si>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</si>
  <si>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</si>
  <si>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</si>
  <si>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</si>
  <si>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</si>
  <si>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</si>
  <si>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</si>
  <si>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</si>
  <si>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</si>
  <si>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</si>
  <si>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</si>
  <si>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</si>
  <si>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</si>
  <si>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</si>
  <si>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</si>
  <si>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</si>
  <si>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</si>
  <si>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</si>
  <si>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</si>
  <si>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</si>
  <si>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</si>
  <si>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</si>
  <si>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</si>
  <si>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</si>
  <si>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</si>
  <si>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</si>
  <si>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</si>
  <si>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</si>
  <si>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</si>
  <si>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</si>
  <si>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</si>
  <si>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</si>
  <si>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</si>
  <si>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</si>
  <si>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</si>
  <si>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</si>
  <si>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</si>
  <si>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</si>
  <si>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</si>
  <si>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</si>
  <si>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</si>
  <si>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</si>
  <si>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</si>
  <si>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</si>
  <si>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</si>
  <si>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</si>
  <si>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</si>
  <si>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</si>
  <si>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</si>
  <si>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</si>
  <si>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</si>
  <si>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</si>
  <si>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</si>
  <si>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</si>
  <si>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</si>
  <si>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</si>
  <si>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</si>
  <si>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</si>
  <si>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</si>
  <si>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</si>
  <si>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</si>
  <si>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</si>
  <si>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</si>
  <si>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</si>
  <si>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</si>
  <si>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</si>
  <si>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</si>
  <si>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</si>
  <si>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</si>
  <si>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</si>
  <si>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</si>
  <si>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</si>
  <si>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</si>
  <si>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</si>
  <si>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</si>
  <si>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</si>
  <si>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</si>
  <si>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</si>
  <si>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</si>
  <si>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</si>
  <si>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</si>
  <si>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</si>
  <si>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</si>
  <si>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</si>
  <si>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</si>
  <si>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</si>
  <si>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</si>
  <si>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</si>
  <si>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</si>
  <si>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</si>
  <si>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</si>
  <si>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</si>
  <si>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</si>
  <si>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</si>
  <si>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</si>
  <si>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</si>
  <si>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</si>
  <si>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</si>
  <si>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</si>
  <si>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</si>
  <si>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</si>
  <si>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</si>
  <si>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</si>
  <si>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</si>
  <si>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</si>
  <si>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</si>
  <si>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</si>
  <si>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</si>
  <si>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</si>
  <si>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</si>
  <si>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</si>
  <si>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</si>
  <si>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</si>
  <si>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</si>
  <si>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</si>
  <si>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</si>
  <si>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</si>
  <si>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</si>
  <si>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</si>
  <si>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</si>
  <si>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</si>
  <si>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</si>
  <si>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</si>
  <si>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</si>
  <si>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</si>
  <si>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</si>
  <si>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</si>
  <si>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</si>
  <si>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</si>
  <si>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</si>
  <si>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</si>
  <si>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</si>
  <si>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</si>
  <si>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</si>
  <si>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</si>
  <si>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</si>
  <si>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</si>
  <si>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</si>
  <si>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</si>
  <si>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</si>
  <si>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</si>
  <si>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</si>
  <si>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</si>
  <si>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</si>
  <si>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</si>
  <si>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</si>
  <si>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</si>
  <si>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</si>
  <si>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</si>
  <si>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</si>
  <si>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</si>
  <si>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</si>
  <si>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</si>
  <si>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</si>
  <si>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</si>
  <si>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</si>
  <si>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</si>
  <si>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</si>
  <si>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</si>
  <si>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</si>
  <si>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</si>
  <si>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</si>
  <si>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</si>
  <si>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</si>
  <si>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</si>
  <si>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</si>
  <si>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</si>
  <si>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</si>
  <si>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</si>
  <si>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</si>
  <si>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</si>
  <si>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</si>
  <si>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</si>
  <si>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</si>
  <si>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</si>
  <si>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</si>
  <si>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</si>
  <si>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</si>
  <si>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</si>
  <si>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</si>
  <si>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</si>
  <si>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</si>
  <si>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</si>
  <si>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</si>
  <si>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</si>
  <si>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</si>
  <si>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</si>
  <si>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</si>
  <si>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</si>
  <si>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</si>
  <si>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</si>
  <si>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</si>
  <si>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</si>
  <si>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</si>
  <si>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</si>
  <si>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</si>
  <si>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</si>
  <si>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</si>
  <si>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</si>
  <si>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</si>
  <si>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</si>
  <si>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</si>
  <si>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</si>
  <si>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</si>
  <si>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</si>
  <si>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</si>
  <si>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</si>
  <si>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</si>
  <si>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</si>
  <si>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</si>
  <si>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</si>
  <si>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</si>
  <si>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</si>
  <si>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</si>
  <si>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</si>
  <si>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</si>
  <si>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</si>
  <si>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</si>
  <si>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</si>
  <si>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</si>
  <si>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</si>
  <si>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</si>
  <si>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</si>
  <si>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</si>
  <si>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</si>
  <si>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</si>
  <si>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</si>
  <si>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</si>
  <si>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</si>
  <si>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</si>
  <si>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</si>
  <si>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</si>
  <si>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</si>
  <si>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</si>
  <si>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</si>
  <si>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</si>
  <si>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</si>
  <si>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</si>
  <si>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</si>
  <si>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</si>
  <si>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</si>
  <si>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</si>
  <si>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</si>
  <si>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</si>
  <si>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</si>
  <si>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</si>
  <si>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</si>
  <si>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</si>
  <si>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</si>
  <si>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</si>
  <si>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</si>
  <si>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</si>
  <si>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</si>
  <si>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</si>
  <si>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</si>
  <si>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</si>
  <si>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</si>
  <si>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</si>
  <si>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</si>
  <si>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</si>
  <si>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</si>
  <si>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</si>
  <si>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</si>
  <si>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</si>
  <si>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</si>
  <si>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</si>
  <si>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</si>
  <si>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</si>
  <si>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</si>
  <si>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</si>
  <si>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</si>
  <si>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</si>
  <si>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</si>
  <si>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</si>
  <si>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</si>
  <si>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</si>
  <si>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</si>
  <si>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</si>
  <si>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</si>
  <si>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</si>
  <si>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</si>
  <si>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</si>
  <si>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</si>
  <si>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</si>
  <si>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</si>
  <si>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</si>
  <si>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</si>
  <si>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</si>
  <si>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</si>
  <si>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</si>
  <si>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</si>
  <si>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</si>
  <si>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</si>
  <si>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</si>
  <si>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</si>
  <si>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</si>
  <si>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</si>
  <si>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</si>
  <si>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</si>
  <si>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</si>
  <si>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</si>
  <si>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</si>
  <si>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</si>
  <si>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</si>
  <si>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</si>
  <si>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</si>
  <si>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</si>
  <si>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</si>
  <si>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</si>
  <si>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</si>
  <si>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</si>
  <si>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</si>
  <si>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</si>
  <si>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</si>
  <si>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</si>
  <si>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</si>
  <si>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</si>
  <si>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</si>
  <si>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</si>
  <si>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</si>
  <si>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</si>
  <si>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</si>
  <si>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</si>
  <si>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</si>
  <si>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</si>
  <si>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</si>
  <si>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</si>
  <si>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</si>
  <si>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</si>
  <si>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</si>
  <si>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</si>
  <si>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</si>
  <si>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</si>
  <si>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</si>
  <si>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</si>
  <si>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</si>
  <si>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</si>
  <si>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</si>
  <si>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</si>
  <si>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</si>
  <si>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</si>
  <si>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</si>
  <si>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</si>
  <si>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</si>
  <si>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</si>
  <si>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</si>
  <si>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</si>
  <si>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</si>
  <si>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</si>
  <si>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</si>
  <si>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</si>
  <si>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</si>
  <si>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</si>
  <si>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</si>
  <si>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</si>
  <si>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</si>
  <si>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</si>
  <si>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</si>
  <si>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</si>
  <si>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</si>
  <si>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</si>
  <si>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</si>
  <si>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</si>
  <si>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</si>
  <si>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</si>
  <si>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</si>
  <si>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</si>
  <si>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</si>
  <si>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</si>
  <si>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</si>
  <si>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</si>
  <si>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</si>
  <si>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</si>
  <si>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</si>
  <si>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</si>
  <si>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</si>
  <si>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</si>
  <si>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</si>
  <si>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</si>
  <si>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</si>
  <si>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</si>
  <si>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</si>
  <si>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</si>
  <si>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</si>
  <si>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</si>
  <si>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</si>
  <si>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</si>
  <si>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</si>
  <si>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</si>
  <si>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</si>
  <si>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</si>
  <si>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</si>
  <si>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</si>
  <si>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</si>
  <si>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</si>
  <si>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</si>
  <si>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</si>
  <si>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</si>
  <si>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</si>
  <si>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</si>
  <si>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</si>
  <si>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</si>
  <si>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</si>
  <si>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</si>
  <si>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</si>
  <si>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</si>
  <si>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</si>
  <si>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</si>
  <si>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</si>
  <si>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</si>
  <si>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</si>
  <si>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</si>
  <si>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</si>
  <si>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</si>
  <si>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</si>
  <si>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</si>
  <si>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</si>
  <si>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</si>
  <si>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</si>
  <si>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</si>
  <si>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</si>
  <si>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</si>
  <si>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</si>
  <si>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</si>
  <si>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</si>
  <si>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</si>
  <si>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</si>
  <si>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</si>
  <si>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</si>
  <si>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</si>
  <si>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</si>
  <si>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</si>
  <si>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</si>
  <si>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</si>
  <si>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</si>
  <si>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</si>
  <si>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</si>
  <si>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</si>
  <si>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</si>
  <si>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</si>
  <si>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</si>
  <si>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</si>
  <si>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</si>
  <si>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</si>
  <si>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</si>
  <si>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</si>
  <si>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</si>
  <si>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</si>
  <si>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</si>
  <si>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</si>
  <si>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</si>
  <si>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</si>
  <si>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</si>
  <si>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</si>
  <si>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</si>
  <si>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</si>
  <si>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</si>
  <si>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</si>
  <si>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</si>
  <si>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</si>
  <si>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</si>
  <si>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</si>
  <si>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</si>
  <si>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</si>
  <si>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</si>
  <si>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</si>
  <si>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</si>
  <si>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</si>
  <si>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</si>
  <si>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</si>
  <si>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</si>
  <si>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</si>
  <si>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</si>
  <si>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</si>
  <si>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</si>
  <si>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</si>
  <si>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</si>
  <si>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</si>
  <si>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</si>
  <si>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</si>
  <si>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</si>
  <si>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</si>
  <si>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</si>
  <si>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</si>
  <si>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</si>
  <si>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</si>
  <si>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</si>
  <si>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</si>
  <si>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</si>
  <si>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</si>
  <si>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</si>
  <si>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</si>
  <si>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</si>
  <si>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</si>
  <si>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</si>
  <si>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</si>
  <si>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</si>
  <si>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</si>
  <si>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</si>
  <si>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</si>
  <si>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</si>
  <si>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</si>
  <si>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</si>
  <si>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</si>
  <si>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</si>
  <si>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</si>
  <si>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</si>
  <si>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</si>
  <si>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</si>
  <si>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</si>
  <si>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</si>
  <si>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</si>
  <si>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</si>
  <si>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</si>
  <si>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</si>
  <si>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</si>
  <si>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</si>
  <si>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</si>
  <si>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</si>
  <si>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</si>
  <si>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</si>
  <si>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</si>
  <si>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</si>
  <si>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</si>
  <si>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</si>
  <si>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</si>
  <si>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</si>
  <si>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</si>
  <si>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</si>
  <si>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</si>
  <si>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</si>
  <si>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</si>
  <si>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</si>
  <si>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</si>
  <si>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</si>
  <si>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</si>
  <si>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</si>
  <si>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</si>
  <si>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</si>
  <si>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</si>
  <si>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</si>
  <si>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</si>
  <si>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</si>
  <si>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</si>
  <si>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</si>
  <si>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</si>
  <si>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</si>
  <si>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</si>
  <si>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</si>
  <si>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</si>
  <si>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</si>
  <si>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</si>
  <si>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</si>
  <si>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</si>
  <si>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</si>
  <si>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</si>
  <si>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</si>
  <si>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</si>
  <si>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</si>
  <si>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</si>
  <si>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</si>
  <si>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</si>
  <si>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</si>
  <si>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</si>
  <si>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</si>
  <si>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</si>
  <si>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</si>
  <si>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</si>
  <si>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</si>
  <si>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</si>
  <si>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</si>
  <si>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</si>
  <si>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</si>
  <si>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</si>
  <si>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</si>
  <si>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</si>
  <si>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</si>
  <si>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</si>
  <si>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</si>
  <si>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</si>
  <si>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</si>
  <si>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</si>
  <si>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</si>
  <si>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</si>
  <si>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</si>
  <si>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</si>
  <si>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</si>
  <si>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</si>
  <si>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</si>
  <si>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</si>
  <si>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</si>
  <si>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</si>
  <si>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</si>
  <si>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</si>
  <si>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</si>
  <si>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</si>
  <si>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</si>
  <si>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</si>
  <si>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</si>
  <si>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</si>
  <si>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</si>
  <si>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</si>
  <si>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</si>
  <si>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</si>
  <si>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</si>
  <si>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</si>
  <si>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</si>
  <si>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</si>
  <si>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</si>
  <si>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</si>
  <si>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</si>
  <si>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</si>
  <si>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</si>
  <si>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</si>
  <si>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</si>
  <si>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</si>
  <si>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</si>
  <si>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</si>
  <si>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</si>
  <si>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</si>
  <si>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</si>
  <si>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</si>
  <si>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</si>
  <si>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</si>
  <si>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</si>
  <si>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</si>
  <si>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</si>
  <si>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</si>
  <si>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</si>
  <si>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</si>
  <si>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</si>
  <si>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</si>
  <si>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</si>
  <si>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</si>
  <si>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</si>
  <si>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</si>
  <si>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</si>
  <si>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</si>
  <si>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</si>
  <si>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</si>
  <si>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</si>
  <si>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</si>
  <si>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</si>
  <si>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</si>
  <si>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</si>
  <si>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</si>
  <si>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</si>
  <si>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</si>
  <si>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</si>
  <si>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</si>
  <si>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</si>
  <si>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</si>
  <si>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</si>
  <si>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</si>
  <si>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</si>
  <si>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</si>
  <si>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</si>
  <si>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</si>
  <si>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</si>
  <si>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</si>
  <si>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</si>
  <si>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</si>
  <si>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</si>
  <si>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</si>
  <si>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</si>
  <si>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</si>
  <si>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</si>
  <si>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</si>
  <si>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</si>
  <si>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</si>
  <si>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</si>
  <si>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</si>
  <si>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</si>
  <si>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</si>
  <si>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</si>
  <si>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</si>
  <si>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</si>
  <si>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</si>
  <si>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</si>
  <si>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</si>
  <si>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</si>
  <si>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</si>
  <si>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</si>
  <si>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</si>
  <si>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</si>
  <si>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</si>
  <si>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</si>
  <si>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</si>
  <si>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</si>
  <si>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</si>
  <si>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</si>
  <si>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</si>
  <si>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</si>
  <si>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</si>
  <si>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</si>
  <si>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</si>
  <si>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</si>
  <si>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</si>
  <si>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</si>
  <si>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</si>
  <si>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</si>
  <si>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</si>
  <si>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</si>
  <si>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</si>
  <si>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</si>
  <si>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</si>
  <si>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</si>
  <si>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</si>
  <si>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</si>
  <si>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</si>
  <si>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</si>
  <si>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</si>
  <si>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</si>
  <si>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</si>
  <si>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</si>
  <si>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</si>
  <si>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</si>
  <si>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</si>
  <si>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</si>
  <si>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</si>
  <si>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</si>
  <si>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</si>
  <si>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</si>
  <si>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</si>
  <si>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</si>
  <si>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</si>
  <si>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</si>
  <si>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</si>
  <si>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</si>
  <si>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</si>
  <si>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</si>
  <si>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</si>
  <si>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</si>
  <si>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</si>
  <si>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</si>
  <si>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</si>
  <si>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</si>
  <si>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</si>
  <si>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</si>
  <si>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</si>
  <si>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</si>
  <si>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</si>
  <si>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</si>
  <si>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</si>
  <si>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</si>
  <si>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</si>
  <si>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</si>
  <si>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</si>
  <si>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</si>
  <si>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</si>
  <si>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</si>
  <si>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</si>
  <si>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</si>
  <si>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</si>
  <si>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</si>
  <si>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</si>
  <si>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</si>
  <si>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</si>
  <si>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</si>
  <si>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</si>
  <si>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</si>
  <si>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</si>
  <si>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</si>
  <si>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</si>
  <si>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</si>
  <si>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</si>
  <si>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</si>
  <si>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</si>
  <si>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</si>
  <si>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</si>
  <si>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</si>
  <si>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</si>
  <si>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</si>
  <si>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</si>
  <si>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</si>
  <si>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</si>
  <si>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</si>
  <si>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</si>
  <si>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</si>
  <si>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</si>
  <si>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</si>
  <si>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</si>
  <si>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</si>
  <si>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</si>
  <si>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</si>
  <si>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</si>
  <si>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</si>
  <si>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</si>
  <si>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</si>
  <si>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</si>
  <si>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</si>
  <si>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</si>
  <si>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</si>
  <si>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</si>
  <si>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</si>
  <si>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</si>
  <si>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</si>
  <si>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</si>
  <si>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</si>
  <si>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</si>
  <si>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</si>
  <si>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</si>
  <si>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</si>
  <si>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</si>
  <si>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</si>
  <si>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</si>
  <si>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</si>
  <si>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</si>
  <si>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</si>
  <si>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</si>
  <si>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</si>
  <si>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</si>
  <si>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</si>
  <si>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</si>
  <si>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</si>
  <si>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</si>
  <si>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</si>
  <si>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</si>
  <si>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</si>
  <si>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</si>
  <si>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</si>
  <si>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</si>
  <si>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</si>
  <si>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</si>
  <si>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</si>
  <si>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</si>
  <si>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</si>
  <si>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</si>
  <si>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</si>
  <si>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</si>
  <si>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</si>
  <si>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</si>
  <si>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</si>
  <si>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</si>
  <si>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</si>
  <si>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</si>
  <si>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</si>
  <si>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</si>
  <si>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</si>
  <si>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</si>
  <si>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</si>
  <si>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</si>
  <si>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</si>
  <si>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</si>
  <si>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</si>
  <si>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</si>
  <si>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</si>
  <si>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</si>
  <si>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</si>
  <si>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</si>
  <si>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</si>
  <si>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</si>
  <si>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</si>
  <si>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</si>
  <si>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</si>
  <si>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</si>
  <si>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</si>
  <si>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</si>
  <si>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</si>
  <si>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</si>
  <si>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</si>
  <si>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</si>
  <si>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</si>
  <si>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</si>
  <si>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</si>
  <si>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</si>
  <si>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</si>
  <si>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</si>
  <si>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</si>
  <si>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</si>
  <si>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</si>
  <si>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</si>
  <si>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</si>
  <si>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</si>
  <si>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</si>
  <si>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</si>
  <si>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</si>
  <si>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</si>
  <si>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</si>
  <si>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</si>
  <si>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</si>
  <si>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</si>
  <si>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</si>
  <si>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</si>
  <si>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</si>
  <si>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</si>
  <si>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</si>
  <si>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</si>
  <si>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</si>
  <si>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</si>
  <si>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</si>
  <si>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</si>
  <si>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</si>
  <si>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</si>
  <si>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</si>
  <si>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</si>
  <si>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</si>
  <si>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</si>
  <si>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</si>
  <si>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</si>
  <si>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</si>
  <si>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</si>
  <si>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</si>
  <si>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</si>
  <si>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</si>
  <si>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</si>
  <si>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</si>
  <si>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</si>
  <si>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</si>
  <si>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</si>
  <si>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</si>
  <si>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</si>
  <si>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</si>
  <si>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</si>
  <si>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</si>
  <si>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</si>
  <si>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</si>
  <si>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</si>
  <si>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</si>
  <si>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</si>
  <si>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</si>
  <si>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</si>
  <si>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</si>
  <si>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</si>
  <si>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</si>
  <si>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</si>
  <si>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</si>
  <si>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</si>
  <si>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</si>
  <si>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</si>
  <si>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</si>
  <si>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</si>
  <si>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</si>
  <si>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</si>
  <si>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</si>
  <si>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</si>
  <si>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</si>
  <si>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</si>
  <si>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</si>
  <si>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</si>
  <si>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</si>
  <si>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</si>
  <si>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</si>
  <si>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</si>
  <si>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</si>
  <si>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</si>
  <si>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</si>
  <si>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</si>
  <si>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</si>
  <si>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</si>
  <si>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</si>
  <si>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</si>
  <si>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</si>
  <si>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</si>
  <si>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</si>
  <si>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</si>
  <si>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</si>
  <si>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</si>
  <si>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</si>
  <si>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</si>
  <si>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</si>
  <si>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</si>
  <si>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</si>
  <si>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</si>
  <si>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</si>
  <si>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</si>
  <si>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</si>
  <si>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</si>
  <si>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</si>
  <si>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</si>
  <si>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</si>
  <si>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</si>
  <si>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</si>
  <si>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</si>
  <si>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</si>
  <si>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</si>
  <si>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</si>
  <si>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</si>
  <si>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</si>
  <si>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</si>
  <si>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</si>
  <si>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</si>
  <si>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</si>
  <si>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</si>
  <si>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</si>
  <si>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</si>
  <si>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</si>
  <si>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</si>
  <si>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</si>
  <si>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</si>
  <si>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</si>
  <si>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</si>
  <si>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</si>
  <si>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</si>
  <si>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</si>
  <si>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</si>
  <si>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</si>
  <si>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</si>
  <si>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</si>
  <si>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</si>
  <si>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</si>
  <si>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</si>
  <si>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</si>
  <si>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</si>
  <si>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</si>
  <si>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</si>
  <si>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</si>
  <si>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</si>
  <si>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</si>
  <si>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</si>
  <si>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</si>
  <si>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</si>
  <si>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</si>
  <si>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</si>
  <si>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</si>
  <si>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</si>
  <si>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</si>
  <si>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</si>
  <si>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</si>
  <si>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</si>
  <si>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</si>
  <si>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</si>
  <si>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</si>
  <si>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</si>
  <si>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</si>
  <si>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</si>
  <si>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</si>
  <si>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</si>
  <si>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</si>
  <si>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</si>
  <si>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</si>
  <si>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</si>
  <si>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</si>
  <si>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</si>
  <si>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</si>
  <si>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</si>
  <si>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</si>
  <si>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</si>
  <si>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</si>
  <si>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</si>
  <si>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</si>
  <si>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</si>
  <si>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</si>
  <si>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</si>
  <si>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</si>
  <si>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</si>
  <si>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</si>
  <si>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</si>
  <si>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</si>
  <si>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</si>
  <si>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</si>
  <si>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</si>
  <si>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</si>
  <si>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</si>
  <si>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</si>
  <si>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</si>
  <si>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</si>
  <si>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</si>
  <si>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</si>
  <si>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</si>
  <si>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</si>
  <si>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</si>
  <si>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</si>
  <si>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</si>
  <si>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</si>
  <si>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</si>
  <si>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</si>
  <si>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</si>
  <si>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</si>
  <si>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</si>
  <si>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</si>
  <si>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</si>
  <si>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</si>
  <si>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</si>
  <si>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</si>
  <si>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</si>
  <si>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</si>
  <si>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</si>
  <si>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</si>
  <si>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</si>
  <si>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</si>
  <si>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</si>
  <si>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</si>
  <si>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</si>
  <si>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</si>
  <si>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</si>
  <si>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</si>
  <si>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</si>
  <si>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</si>
  <si>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</si>
  <si>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</si>
  <si>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</si>
  <si>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</si>
  <si>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</si>
  <si>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</si>
  <si>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</si>
  <si>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</si>
  <si>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</si>
  <si>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</si>
  <si>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</si>
  <si>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</si>
  <si>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</si>
  <si>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</si>
  <si>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</si>
  <si>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</si>
  <si>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</si>
  <si>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</si>
  <si>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</si>
  <si>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</si>
  <si>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</si>
  <si>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</si>
  <si>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</si>
  <si>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</si>
  <si>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</si>
  <si>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</si>
  <si>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</si>
  <si>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</si>
  <si>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</si>
  <si>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</si>
  <si>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</si>
  <si>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</si>
  <si>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</si>
  <si>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</si>
  <si>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</si>
  <si>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</si>
  <si>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</si>
  <si>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</si>
  <si>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</si>
  <si>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</si>
  <si>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</si>
  <si>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</si>
  <si>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</si>
  <si>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</si>
  <si>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</si>
  <si>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</si>
  <si>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</si>
  <si>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</si>
  <si>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</si>
  <si>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</si>
  <si>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</si>
  <si>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</si>
  <si>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</si>
  <si>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</si>
  <si>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</si>
  <si>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</si>
  <si>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</si>
  <si>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</si>
  <si>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</si>
  <si>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</si>
  <si>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</si>
  <si>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</si>
  <si>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</si>
  <si>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</si>
  <si>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</si>
  <si>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</si>
  <si>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</si>
  <si>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</si>
  <si>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</si>
  <si>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</si>
  <si>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</si>
  <si>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</si>
  <si>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</si>
  <si>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</si>
  <si>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</si>
  <si>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</si>
  <si>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</si>
  <si>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</si>
  <si>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</si>
  <si>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</si>
  <si>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</si>
  <si>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</si>
  <si>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</si>
  <si>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</si>
  <si>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</si>
  <si>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</si>
  <si>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</si>
  <si>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</si>
  <si>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</si>
  <si>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</si>
  <si>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</si>
  <si>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</si>
  <si>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</si>
  <si>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</si>
  <si>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</si>
  <si>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</si>
  <si>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</si>
  <si>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</si>
  <si>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</si>
  <si>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</si>
  <si>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</si>
  <si>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</si>
  <si>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</si>
  <si>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</si>
  <si>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</si>
  <si>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</si>
  <si>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</si>
  <si>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</si>
  <si>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</si>
  <si>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</si>
  <si>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</si>
  <si>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</si>
  <si>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</si>
  <si>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</si>
  <si>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</si>
  <si>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</si>
  <si>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</si>
  <si>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</si>
  <si>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</si>
  <si>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</si>
  <si>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</si>
  <si>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</si>
  <si>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</si>
  <si>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</si>
  <si>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</si>
  <si>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</si>
  <si>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</si>
  <si>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</si>
  <si>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</si>
  <si>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</si>
  <si>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</si>
  <si>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</si>
  <si>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</si>
  <si>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</si>
  <si>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</si>
  <si>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</si>
  <si>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</si>
  <si>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</si>
  <si>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</si>
  <si>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</si>
  <si>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</si>
  <si>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</si>
  <si>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</si>
  <si>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</si>
  <si>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</si>
  <si>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</si>
  <si>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</si>
  <si>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</si>
  <si>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</si>
  <si>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</si>
  <si>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</si>
  <si>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</si>
  <si>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</si>
  <si>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</si>
  <si>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</si>
  <si>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</si>
  <si>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</si>
  <si>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</si>
  <si>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</si>
  <si>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</si>
  <si>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</si>
  <si>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</si>
  <si>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</si>
  <si>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</si>
  <si>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</si>
  <si>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</si>
  <si>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</si>
  <si>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</si>
  <si>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</si>
  <si>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</si>
  <si>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</si>
  <si>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</si>
  <si>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</si>
  <si>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</si>
  <si>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</si>
  <si>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</si>
  <si>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</si>
  <si>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</si>
  <si>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</si>
  <si>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</si>
  <si>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</si>
  <si>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</si>
  <si>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</si>
  <si>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</si>
  <si>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</si>
  <si>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</si>
  <si>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</si>
  <si>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</si>
  <si>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</si>
  <si>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</si>
  <si>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</si>
  <si>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</si>
  <si>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</si>
  <si>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</si>
  <si>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</si>
  <si>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</si>
  <si>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</si>
  <si>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</si>
  <si>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</si>
  <si>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</si>
  <si>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</si>
  <si>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</si>
  <si>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</si>
  <si>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</si>
  <si>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</si>
  <si>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</si>
  <si>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</si>
  <si>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</si>
  <si>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</si>
  <si>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</si>
  <si>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</si>
  <si>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</si>
  <si>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</si>
  <si>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</si>
  <si>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</si>
  <si>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</si>
  <si>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</si>
  <si>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</si>
  <si>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</si>
  <si>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</si>
  <si>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</si>
  <si>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</si>
  <si>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</si>
  <si>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</si>
  <si>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</si>
  <si>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</si>
  <si>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</si>
  <si>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</si>
  <si>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</si>
  <si>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</si>
  <si>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</si>
  <si>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</si>
  <si>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</si>
  <si>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</si>
  <si>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</si>
  <si>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</si>
  <si>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</si>
  <si>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</si>
  <si>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</si>
  <si>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</si>
  <si>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</si>
  <si>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</si>
  <si>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</si>
  <si>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</si>
  <si>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</si>
  <si>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</si>
  <si>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</si>
  <si>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</si>
  <si>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</si>
  <si>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</si>
  <si>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</si>
  <si>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</si>
  <si>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</si>
  <si>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</si>
  <si>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</si>
  <si>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</si>
  <si>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</si>
  <si>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</si>
  <si>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</si>
  <si>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</si>
  <si>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</si>
  <si>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</si>
  <si>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</si>
  <si>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</si>
  <si>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</si>
  <si>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</si>
  <si>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</si>
  <si>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</si>
  <si>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</si>
  <si>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</si>
  <si>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</si>
  <si>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</si>
  <si>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</si>
  <si>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</si>
  <si>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</si>
  <si>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</si>
  <si>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</si>
  <si>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</si>
  <si>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</si>
  <si>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</si>
  <si>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</si>
  <si>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</si>
  <si>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</si>
  <si>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</si>
  <si>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</si>
  <si>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</si>
  <si>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</si>
  <si>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</si>
  <si>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</si>
  <si>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</si>
  <si>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</si>
  <si>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</si>
  <si>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</si>
  <si>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</si>
  <si>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</si>
  <si>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</si>
  <si>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</si>
  <si>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</si>
  <si>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</si>
  <si>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</si>
  <si>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</si>
  <si>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</si>
  <si>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</si>
  <si>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</si>
  <si>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</si>
  <si>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</si>
  <si>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</si>
  <si>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</si>
  <si>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</si>
  <si>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</si>
  <si>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</si>
  <si>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</si>
  <si>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</si>
  <si>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</si>
  <si>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</si>
  <si>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</si>
  <si>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</si>
  <si>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</si>
  <si>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</si>
  <si>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</si>
  <si>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</si>
  <si>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</si>
  <si>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</si>
  <si>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</si>
  <si>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</si>
  <si>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</si>
  <si>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</si>
  <si>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</si>
  <si>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</si>
  <si>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</si>
  <si>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</si>
  <si>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</si>
  <si>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</si>
  <si>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</si>
  <si>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</si>
  <si>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</si>
  <si>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</si>
  <si>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</si>
  <si>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</si>
  <si>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</si>
  <si>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</si>
  <si>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</si>
  <si>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</si>
  <si>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</si>
  <si>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</si>
  <si>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</si>
  <si>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</si>
  <si>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</si>
  <si>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</si>
  <si>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</si>
  <si>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</si>
  <si>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</si>
  <si>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</si>
  <si>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</si>
  <si>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</si>
  <si>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</si>
  <si>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</si>
  <si>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</si>
  <si>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</si>
  <si>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</si>
  <si>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</si>
  <si>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</si>
  <si>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</si>
  <si>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</si>
  <si>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</si>
  <si>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</si>
  <si>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</si>
  <si>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</si>
  <si>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</si>
  <si>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</si>
  <si>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</si>
  <si>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</si>
  <si>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</si>
  <si>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</si>
  <si>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</si>
  <si>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</si>
  <si>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</si>
  <si>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</si>
  <si>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</si>
  <si>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</si>
  <si>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</si>
  <si>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</si>
  <si>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</si>
  <si>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</si>
  <si>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</si>
  <si>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</si>
  <si>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</si>
  <si>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</si>
  <si>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</si>
  <si>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</si>
  <si>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</si>
  <si>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</si>
  <si>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</si>
  <si>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</si>
  <si>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</si>
  <si>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</si>
  <si>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</si>
  <si>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</si>
  <si>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</si>
  <si>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</si>
  <si>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</si>
  <si>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</si>
  <si>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</si>
  <si>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</si>
  <si>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</si>
  <si>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</si>
  <si>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</si>
  <si>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</si>
  <si>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</si>
  <si>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</si>
  <si>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</si>
  <si>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</si>
  <si>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</si>
  <si>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</si>
  <si>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</si>
  <si>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</si>
  <si>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</si>
  <si>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</si>
  <si>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</si>
  <si>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</si>
  <si>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</si>
  <si>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</si>
  <si>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</si>
  <si>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</si>
  <si>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</si>
  <si>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</si>
  <si>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</si>
  <si>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</si>
  <si>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</si>
  <si>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</si>
  <si>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</si>
  <si>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</si>
  <si>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</si>
  <si>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</si>
  <si>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</si>
  <si>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</si>
  <si>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</si>
  <si>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</si>
  <si>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</si>
  <si>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</si>
  <si>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</si>
  <si>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</si>
  <si>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</si>
  <si>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</si>
  <si>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</si>
  <si>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</si>
  <si>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</si>
  <si>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</si>
  <si>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</si>
  <si>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</si>
  <si>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</si>
  <si>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</si>
  <si>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</si>
  <si>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</si>
  <si>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</si>
  <si>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</si>
  <si>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</si>
  <si>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</si>
  <si>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</si>
  <si>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</si>
  <si>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</si>
  <si>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</si>
  <si>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</si>
  <si>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</si>
  <si>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</si>
  <si>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</si>
  <si>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</si>
  <si>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</si>
  <si>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</si>
  <si>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</si>
  <si>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</si>
  <si>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</si>
  <si>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</si>
  <si>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</si>
  <si>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</si>
  <si>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</si>
  <si>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</si>
  <si>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</si>
  <si>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</si>
  <si>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</si>
  <si>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</si>
  <si>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</si>
  <si>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</si>
  <si>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</si>
  <si>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</si>
  <si>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</si>
  <si>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</si>
  <si>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</si>
  <si>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</si>
  <si>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</si>
  <si>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</si>
  <si>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</si>
  <si>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</si>
  <si>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</si>
  <si>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</si>
  <si>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</si>
  <si>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</si>
  <si>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</si>
  <si>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</si>
  <si>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</si>
  <si>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</si>
  <si>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</si>
  <si>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</si>
  <si>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</si>
  <si>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</si>
  <si>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</si>
  <si>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</si>
  <si>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</si>
  <si>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</si>
  <si>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</si>
  <si>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</si>
  <si>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</si>
  <si>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</si>
  <si>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</si>
  <si>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</si>
  <si>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</si>
  <si>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</si>
  <si>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</si>
  <si>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</si>
  <si>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</si>
  <si>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</si>
  <si>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</si>
  <si>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</si>
  <si>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</si>
  <si>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</si>
  <si>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</si>
  <si>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</si>
  <si>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</si>
  <si>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</si>
  <si>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</si>
  <si>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</si>
  <si>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</si>
  <si>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</si>
  <si>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</si>
  <si>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</si>
  <si>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</si>
  <si>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</si>
  <si>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</si>
  <si>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</si>
  <si>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</si>
  <si>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</si>
  <si>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</si>
  <si>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</si>
  <si>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</si>
  <si>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</si>
  <si>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</si>
  <si>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</si>
  <si>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</si>
  <si>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</si>
  <si>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</si>
  <si>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</si>
  <si>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</si>
  <si>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</si>
  <si>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</si>
  <si>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</si>
  <si>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</si>
  <si>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</si>
  <si>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</si>
  <si>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</si>
  <si>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</si>
  <si>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</si>
  <si>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</si>
  <si>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</si>
  <si>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</si>
  <si>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</si>
  <si>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</si>
  <si>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</si>
  <si>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</si>
  <si>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</si>
  <si>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</si>
  <si>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</si>
  <si>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</si>
  <si>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</si>
  <si>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</si>
  <si>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</si>
  <si>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</si>
  <si>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</si>
  <si>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</si>
  <si>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</si>
  <si>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</si>
  <si>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</si>
  <si>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</si>
  <si>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</si>
  <si>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</si>
  <si>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</si>
  <si>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</si>
  <si>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</si>
  <si>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</si>
  <si>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</si>
  <si>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</si>
  <si>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</si>
  <si>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</si>
  <si>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</si>
  <si>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</si>
  <si>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</si>
  <si>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</si>
  <si>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</si>
  <si>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</si>
  <si>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</si>
  <si>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</si>
  <si>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</si>
  <si>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</si>
  <si>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</si>
  <si>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</si>
  <si>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</si>
  <si>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</si>
  <si>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</si>
  <si>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</si>
  <si>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</si>
  <si>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</si>
  <si>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</si>
  <si>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</si>
  <si>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</si>
  <si>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</si>
  <si>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</si>
  <si>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</si>
  <si>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</si>
  <si>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</si>
  <si>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</si>
  <si>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</si>
  <si>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</si>
  <si>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</si>
  <si>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</si>
  <si>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</si>
  <si>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</si>
  <si>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</si>
  <si>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</si>
  <si>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</si>
  <si>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</si>
  <si>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</si>
  <si>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</si>
  <si>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</si>
  <si>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</si>
  <si>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</si>
  <si>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</si>
  <si>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</si>
  <si>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</si>
  <si>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</si>
  <si>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</si>
  <si>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</si>
  <si>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</si>
  <si>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</si>
  <si>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</si>
  <si>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</si>
  <si>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</si>
  <si>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</si>
  <si>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</si>
  <si>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</si>
  <si>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</si>
  <si>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</si>
  <si>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</si>
  <si>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</si>
  <si>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</si>
  <si>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</si>
  <si>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</si>
  <si>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</si>
  <si>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</si>
  <si>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</si>
  <si>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</si>
  <si>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</si>
  <si>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</si>
  <si>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</si>
  <si>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</si>
  <si>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</si>
  <si>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</si>
  <si>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</si>
  <si>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</si>
  <si>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</si>
  <si>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</si>
  <si>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</si>
  <si>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</si>
  <si>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</si>
  <si>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</si>
  <si>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</si>
  <si>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</si>
  <si>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</si>
  <si>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</si>
  <si>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</si>
  <si>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</si>
  <si>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</si>
  <si>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</si>
  <si>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</si>
  <si>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</si>
  <si>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</si>
  <si>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</si>
  <si>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</si>
  <si>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</si>
  <si>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</si>
  <si>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</si>
  <si>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</si>
  <si>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</si>
  <si>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</si>
  <si>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</si>
  <si>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</si>
  <si>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</si>
  <si>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</si>
  <si>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</si>
  <si>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</si>
  <si>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</si>
  <si>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</si>
  <si>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</si>
  <si>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</si>
  <si>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</si>
  <si>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</si>
  <si>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</si>
  <si>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</si>
  <si>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</si>
  <si>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</si>
  <si>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</si>
  <si>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</si>
  <si>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</si>
  <si>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</si>
  <si>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</si>
  <si>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</si>
  <si>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</si>
  <si>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</si>
  <si>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</si>
  <si>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</si>
  <si>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</si>
  <si>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</si>
  <si>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</si>
  <si>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</si>
  <si>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</si>
  <si>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</si>
  <si>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</si>
  <si>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</si>
  <si>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</si>
  <si>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</si>
  <si>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</si>
  <si>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</si>
  <si>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</si>
  <si>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</si>
  <si>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</si>
  <si>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</si>
  <si>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</si>
  <si>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</si>
  <si>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</si>
  <si>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</si>
  <si>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</si>
  <si>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</si>
  <si>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</si>
  <si>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</si>
  <si>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</si>
  <si>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</si>
  <si>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</si>
  <si>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</si>
  <si>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</si>
  <si>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</si>
  <si>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</si>
  <si>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</si>
  <si>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</si>
  <si>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</si>
  <si>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</si>
  <si>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</si>
  <si>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</si>
  <si>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</si>
  <si>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</si>
  <si>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</si>
  <si>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</si>
  <si>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</si>
  <si>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</si>
  <si>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</si>
  <si>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</si>
  <si>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</si>
  <si>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</si>
  <si>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</si>
  <si>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</si>
  <si>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</si>
  <si>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</si>
  <si>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</si>
  <si>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</si>
  <si>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</si>
  <si>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</si>
  <si>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</si>
  <si>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</si>
  <si>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</si>
  <si>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</si>
  <si>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</si>
  <si>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</si>
  <si>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</si>
  <si>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</si>
  <si>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</si>
  <si>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</si>
  <si>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</si>
  <si>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</si>
  <si>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</si>
  <si>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</si>
  <si>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</si>
  <si>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</si>
  <si>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</si>
  <si>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</si>
  <si>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</si>
  <si>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</si>
  <si>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</si>
  <si>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</si>
  <si>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</si>
  <si>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</si>
  <si>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</si>
  <si>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</si>
  <si>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</si>
  <si>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</si>
  <si>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</si>
  <si>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</si>
  <si>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</si>
  <si>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</si>
  <si>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</si>
  <si>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</si>
  <si>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</si>
  <si>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</si>
  <si>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</si>
  <si>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</si>
  <si>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</si>
  <si>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</si>
  <si>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</si>
  <si>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</si>
  <si>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</si>
  <si>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</si>
  <si>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</si>
  <si>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</si>
  <si>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</si>
  <si>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</si>
  <si>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</si>
  <si>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</si>
  <si>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</si>
  <si>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</si>
  <si>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</si>
  <si>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</si>
  <si>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</si>
  <si>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</si>
  <si>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</si>
  <si>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</si>
  <si>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</si>
  <si>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</si>
  <si>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</si>
  <si>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</si>
  <si>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</si>
  <si>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</si>
  <si>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</si>
  <si>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</si>
  <si>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</si>
  <si>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</si>
  <si>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</si>
  <si>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</si>
  <si>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</si>
  <si>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</si>
  <si>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</si>
  <si>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</si>
  <si>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</si>
  <si>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</si>
  <si>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</si>
  <si>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</si>
  <si>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</si>
  <si>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</si>
  <si>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</si>
  <si>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</si>
  <si>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</si>
  <si>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</si>
  <si>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</si>
  <si>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</si>
  <si>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</si>
  <si>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</si>
  <si>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</si>
  <si>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</si>
  <si>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</si>
  <si>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</si>
  <si>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</si>
  <si>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</si>
  <si>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</si>
  <si>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</si>
  <si>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</si>
  <si>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</si>
  <si>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</si>
  <si>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</si>
  <si>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</si>
  <si>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</si>
  <si>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</si>
  <si>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</si>
  <si>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</si>
  <si>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</si>
  <si>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</si>
  <si>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</si>
  <si>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</si>
  <si>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</si>
  <si>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</si>
  <si>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</si>
  <si>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</si>
  <si>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</si>
  <si>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</si>
  <si>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</si>
  <si>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</si>
  <si>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</si>
  <si>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</si>
  <si>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</si>
  <si>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</si>
  <si>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</si>
  <si>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</si>
  <si>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</si>
  <si>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</si>
  <si>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</si>
  <si>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</si>
  <si>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</si>
  <si>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</si>
  <si>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</si>
  <si>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</si>
  <si>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</si>
  <si>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</si>
  <si>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</si>
  <si>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</si>
  <si>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</si>
  <si>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</si>
  <si>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</si>
  <si>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</si>
  <si>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</si>
  <si>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</si>
  <si>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</si>
  <si>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</si>
  <si>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</si>
  <si>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</si>
  <si>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</si>
  <si>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</si>
  <si>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</si>
  <si>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</si>
  <si>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</si>
  <si>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</si>
  <si>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</si>
  <si>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</si>
  <si>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</si>
  <si>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</si>
  <si>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</si>
  <si>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</si>
  <si>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</si>
  <si>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</si>
  <si>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</si>
  <si>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</si>
  <si>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</si>
  <si>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</si>
  <si>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</si>
  <si>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</si>
  <si>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</si>
  <si>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</si>
  <si>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</si>
  <si>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</si>
  <si>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</si>
  <si>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</si>
  <si>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</si>
  <si>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</si>
  <si>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</si>
  <si>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</si>
  <si>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</si>
  <si>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</si>
  <si>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</si>
  <si>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</si>
  <si>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</si>
  <si>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</si>
  <si>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</si>
  <si>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</si>
  <si>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</si>
  <si>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</si>
  <si>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</si>
  <si>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</si>
  <si>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</si>
  <si>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</si>
  <si>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</si>
  <si>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</si>
  <si>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</si>
  <si>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</si>
  <si>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</si>
  <si>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</si>
  <si>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</si>
  <si>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</si>
  <si>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</si>
  <si>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</si>
  <si>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</si>
  <si>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</si>
  <si>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</si>
  <si>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</si>
  <si>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</si>
  <si>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</si>
  <si>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</si>
  <si>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</si>
  <si>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</si>
  <si>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</si>
  <si>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</si>
  <si>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</si>
  <si>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</si>
  <si>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</si>
  <si>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</si>
  <si>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</si>
  <si>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</si>
  <si>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</si>
  <si>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</si>
  <si>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</si>
  <si>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</si>
  <si>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</si>
  <si>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</si>
  <si>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</si>
  <si>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</si>
  <si>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</si>
  <si>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</si>
  <si>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</si>
  <si>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</si>
  <si>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</si>
  <si>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</si>
  <si>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</si>
  <si>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</si>
  <si>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</si>
  <si>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</si>
  <si>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</si>
  <si>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</si>
  <si>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</si>
  <si>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</si>
  <si>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</si>
  <si>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</si>
  <si>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</si>
  <si>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</si>
  <si>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</si>
  <si>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</si>
  <si>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</si>
  <si>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</si>
  <si>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</si>
  <si>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</si>
  <si>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</si>
  <si>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</si>
  <si>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</si>
  <si>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</si>
  <si>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</si>
  <si>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</si>
  <si>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</si>
  <si>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</si>
  <si>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</si>
  <si>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</si>
  <si>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</si>
  <si>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</si>
  <si>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</si>
  <si>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</si>
  <si>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</si>
  <si>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</si>
  <si>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</si>
  <si>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</si>
  <si>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</si>
  <si>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</si>
  <si>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</si>
  <si>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</si>
  <si>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</si>
  <si>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</si>
  <si>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</si>
  <si>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</si>
  <si>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</si>
  <si>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</si>
  <si>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</si>
  <si>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</si>
  <si>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</si>
  <si>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</si>
  <si>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</si>
  <si>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</si>
  <si>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</si>
  <si>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</si>
  <si>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</si>
  <si>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</si>
  <si>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</si>
  <si>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</si>
  <si>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</si>
  <si>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</si>
  <si>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</si>
  <si>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</si>
  <si>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</si>
  <si>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</si>
  <si>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</si>
  <si>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</si>
  <si>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</si>
  <si>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</si>
  <si>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</si>
  <si>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</si>
  <si>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</si>
  <si>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</si>
  <si>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</si>
  <si>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</si>
  <si>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</si>
  <si>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</si>
  <si>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</si>
  <si>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</si>
  <si>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</si>
  <si>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</si>
  <si>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</si>
  <si>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</si>
  <si>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</si>
  <si>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</si>
  <si>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</si>
  <si>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</si>
  <si>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</si>
  <si>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</si>
  <si>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</si>
  <si>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</si>
  <si>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</si>
  <si>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</si>
  <si>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</si>
  <si>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</si>
  <si>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</si>
  <si>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</si>
  <si>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</si>
  <si>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</si>
  <si>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</si>
  <si>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</si>
  <si>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</si>
  <si>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</si>
  <si>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</si>
  <si>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</si>
  <si>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</si>
  <si>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</si>
  <si>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</si>
  <si>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</si>
  <si>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</si>
  <si>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</si>
  <si>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</si>
  <si>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</si>
  <si>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</si>
  <si>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</si>
  <si>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</si>
  <si>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</si>
  <si>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</si>
  <si>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</si>
  <si>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</si>
  <si>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</si>
  <si>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</si>
  <si>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</si>
  <si>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</si>
  <si>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</si>
  <si>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</si>
  <si>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</si>
  <si>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</si>
  <si>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</si>
  <si>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</si>
  <si>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</si>
  <si>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</si>
  <si>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</si>
  <si>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</si>
  <si>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</si>
  <si>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</si>
  <si>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</si>
  <si>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</si>
  <si>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</si>
  <si>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</si>
  <si>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</si>
  <si>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</si>
  <si>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</si>
  <si>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</si>
  <si>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</si>
  <si>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</si>
  <si>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</si>
  <si>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</si>
  <si>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</si>
  <si>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</si>
  <si>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</si>
  <si>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</si>
  <si>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</si>
  <si>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</si>
  <si>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</si>
  <si>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</si>
  <si>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</si>
  <si>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</si>
  <si>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</si>
  <si>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</si>
  <si>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</si>
  <si>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</si>
  <si>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</si>
  <si>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</si>
  <si>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</si>
  <si>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</si>
  <si>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</si>
  <si>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</si>
  <si>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</si>
  <si>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</si>
  <si>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</si>
  <si>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</si>
  <si>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</si>
  <si>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</si>
  <si>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</si>
  <si>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</si>
  <si>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</si>
  <si>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</si>
  <si>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</si>
  <si>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</si>
  <si>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</si>
  <si>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</si>
  <si>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</si>
  <si>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</si>
  <si>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</si>
  <si>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</si>
  <si>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</si>
  <si>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</si>
  <si>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</si>
  <si>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</si>
  <si>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</si>
  <si>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</si>
  <si>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</si>
  <si>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</si>
  <si>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</si>
  <si>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</si>
  <si>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</si>
  <si>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</si>
  <si>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</si>
  <si>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</si>
  <si>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</si>
  <si>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</si>
  <si>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</si>
  <si>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</si>
  <si>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</si>
  <si>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</si>
  <si>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</si>
  <si>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</si>
  <si>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</si>
  <si>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</si>
  <si>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</si>
  <si>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</si>
  <si>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</si>
  <si>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</si>
  <si>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</si>
  <si>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</si>
  <si>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</si>
  <si>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</si>
  <si>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</si>
  <si>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</si>
  <si>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</si>
  <si>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</si>
  <si>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</si>
  <si>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</si>
  <si>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</si>
  <si>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</si>
  <si>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</si>
  <si>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</si>
  <si>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</si>
  <si>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</si>
  <si>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</si>
  <si>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</si>
  <si>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</si>
  <si>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</si>
  <si>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</si>
  <si>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</si>
  <si>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</si>
  <si>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</si>
  <si>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</si>
  <si>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</si>
  <si>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</si>
  <si>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</si>
  <si>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</si>
  <si>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</si>
  <si>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</si>
  <si>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</si>
  <si>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</si>
  <si>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</si>
  <si>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</si>
  <si>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</si>
  <si>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</si>
  <si>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</si>
  <si>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</si>
  <si>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</si>
  <si>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</si>
  <si>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</si>
  <si>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</si>
  <si>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</si>
  <si>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</si>
  <si>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</si>
  <si>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</si>
  <si>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</si>
  <si>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</si>
  <si>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</si>
  <si>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</si>
  <si>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</si>
  <si>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</si>
  <si>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</si>
  <si>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</si>
  <si>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</si>
  <si>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</si>
  <si>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</si>
  <si>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</si>
  <si>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</si>
  <si>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</si>
  <si>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</si>
  <si>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</si>
  <si>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</si>
  <si>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</si>
  <si>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</si>
  <si>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</si>
  <si>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</si>
  <si>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</si>
  <si>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</si>
  <si>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</si>
  <si>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</si>
  <si>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</si>
  <si>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</si>
  <si>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</si>
  <si>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</si>
  <si>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</si>
  <si>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</si>
  <si>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</si>
  <si>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</si>
  <si>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</si>
  <si>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</si>
  <si>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</si>
  <si>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</si>
  <si>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</si>
  <si>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</si>
  <si>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</si>
  <si>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</si>
  <si>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</si>
  <si>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</si>
  <si>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</si>
  <si>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</si>
  <si>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</si>
  <si>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</si>
  <si>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</si>
  <si>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</si>
  <si>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</si>
  <si>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</si>
  <si>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</si>
  <si>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</si>
  <si>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</si>
  <si>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</si>
  <si>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</si>
  <si>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</si>
  <si>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</si>
  <si>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</si>
  <si>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</si>
  <si>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</si>
  <si>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</si>
  <si>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</si>
  <si>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</si>
  <si>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</si>
  <si>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</si>
  <si>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</si>
  <si>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</si>
  <si>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</si>
  <si>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</si>
  <si>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</si>
  <si>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</si>
  <si>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</si>
  <si>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</si>
  <si>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</si>
  <si>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</si>
  <si>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</si>
  <si>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</si>
  <si>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</si>
  <si>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</si>
  <si>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</si>
  <si>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</si>
  <si>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</si>
  <si>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</si>
  <si>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</si>
  <si>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</si>
  <si>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</si>
  <si>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</si>
  <si>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</si>
  <si>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</si>
  <si>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</si>
  <si>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</si>
  <si>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</si>
  <si>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</si>
  <si>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</si>
  <si>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</si>
  <si>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</si>
  <si>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</si>
  <si>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</si>
  <si>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</si>
  <si>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</si>
  <si>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</si>
  <si>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</si>
  <si>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</si>
  <si>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</si>
  <si>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</si>
  <si>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</si>
  <si>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</si>
  <si>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</si>
  <si>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</si>
  <si>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</si>
  <si>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</si>
  <si>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</si>
  <si>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</si>
  <si>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</si>
  <si>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</si>
  <si>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</si>
  <si>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</si>
  <si>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</si>
  <si>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</si>
  <si>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</si>
  <si>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</si>
  <si>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</si>
  <si>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</si>
  <si>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</si>
  <si>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</si>
  <si>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</si>
  <si>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</si>
  <si>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</si>
  <si>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</si>
  <si>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</si>
  <si>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</si>
  <si>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</si>
  <si>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</si>
  <si>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</si>
  <si>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</si>
  <si>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</si>
  <si>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</si>
  <si>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</si>
  <si>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</si>
  <si>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</si>
  <si>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</si>
  <si>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</si>
  <si>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</si>
  <si>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</si>
  <si>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</si>
  <si>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</si>
  <si>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</si>
  <si>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</si>
  <si>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</si>
  <si>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</si>
  <si>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</si>
  <si>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</si>
  <si>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</si>
  <si>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</si>
  <si>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</si>
  <si>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</si>
  <si>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</si>
  <si>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</si>
  <si>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</si>
  <si>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</si>
  <si>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</si>
  <si>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</si>
  <si>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</si>
  <si>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</si>
  <si>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</si>
  <si>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</si>
  <si>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</si>
  <si>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</si>
  <si>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</si>
  <si>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</si>
  <si>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</si>
  <si>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</si>
  <si>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</si>
  <si>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</si>
  <si>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</si>
  <si>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</si>
  <si>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</si>
  <si>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</si>
  <si>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</si>
  <si>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</si>
  <si>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</si>
  <si>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</si>
  <si>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</si>
  <si>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</si>
  <si>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</si>
  <si>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</si>
  <si>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</si>
  <si>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</si>
  <si>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</si>
  <si>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</si>
  <si>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</si>
  <si>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</si>
  <si>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</si>
  <si>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</si>
  <si>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</si>
  <si>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</si>
  <si>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</si>
  <si>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</si>
  <si>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</si>
  <si>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</si>
  <si>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</si>
  <si>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</si>
  <si>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</si>
  <si>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</si>
  <si>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</si>
  <si>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</si>
  <si>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</si>
  <si>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</si>
  <si>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</si>
  <si>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</si>
  <si>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</si>
  <si>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</si>
  <si>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</si>
  <si>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</si>
  <si>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</si>
  <si>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</si>
  <si>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</si>
  <si>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</si>
  <si>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</si>
  <si>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</si>
  <si>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</si>
  <si>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</si>
  <si>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</si>
  <si>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</si>
  <si>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</si>
  <si>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</si>
  <si>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</si>
  <si>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</si>
  <si>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</si>
  <si>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</si>
  <si>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</si>
  <si>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</si>
  <si>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</si>
  <si>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</si>
  <si>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</si>
  <si>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</si>
  <si>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</si>
  <si>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</si>
  <si>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</si>
  <si>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</si>
  <si>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</si>
  <si>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</si>
  <si>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</si>
  <si>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</si>
  <si>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</si>
  <si>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</si>
  <si>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</si>
  <si>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</si>
  <si>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</si>
  <si>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</si>
  <si>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</si>
  <si>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</si>
  <si>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</si>
  <si>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</si>
  <si>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</si>
  <si>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</si>
  <si>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</si>
  <si>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</si>
  <si>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</si>
  <si>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</si>
  <si>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</si>
  <si>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</si>
  <si>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</si>
  <si>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</si>
  <si>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</si>
  <si>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</si>
  <si>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</si>
  <si>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</si>
  <si>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</si>
  <si>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</si>
  <si>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</si>
  <si>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</si>
  <si>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</si>
  <si>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</si>
  <si>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</si>
  <si>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</si>
  <si>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</si>
  <si>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</si>
  <si>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</si>
  <si>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</si>
  <si>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</si>
  <si>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</si>
  <si>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</si>
  <si>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</si>
  <si>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</si>
  <si>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</si>
  <si>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</si>
  <si>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</si>
  <si>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</si>
  <si>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</si>
  <si>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</si>
  <si>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</si>
  <si>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</si>
  <si>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</si>
  <si>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</si>
  <si>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</si>
  <si>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</si>
  <si>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</si>
  <si>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</si>
  <si>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</si>
  <si>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</si>
  <si>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</si>
  <si>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</si>
  <si>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</si>
  <si>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</si>
  <si>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</si>
  <si>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</si>
  <si>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</si>
  <si>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</si>
  <si>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</si>
  <si>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</si>
  <si>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</si>
  <si>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</si>
  <si>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</si>
  <si>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</si>
  <si>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</si>
  <si>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</si>
  <si>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</si>
  <si>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</si>
  <si>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</si>
  <si>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</si>
  <si>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</si>
  <si>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</si>
  <si>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</si>
  <si>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</si>
  <si>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</si>
  <si>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</si>
  <si>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</si>
  <si>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</si>
  <si>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</si>
  <si>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</si>
  <si>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</si>
  <si>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</si>
  <si>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</si>
  <si>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</si>
  <si>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</si>
  <si>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</si>
  <si>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</si>
  <si>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</si>
  <si>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</si>
  <si>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</si>
  <si>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</si>
  <si>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</si>
  <si>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</si>
  <si>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</si>
  <si>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</si>
  <si>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</si>
  <si>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</si>
  <si>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</si>
  <si>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</si>
  <si>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</si>
  <si>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</si>
  <si>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</si>
  <si>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</si>
  <si>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</si>
  <si>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</si>
  <si>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</si>
  <si>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</si>
  <si>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</si>
  <si>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</si>
  <si>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</si>
  <si>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</si>
  <si>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</si>
  <si>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</si>
  <si>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</si>
  <si>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</si>
  <si>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</si>
  <si>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</si>
  <si>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</si>
  <si>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</si>
  <si>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</si>
  <si>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</si>
  <si>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</si>
  <si>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</si>
  <si>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</si>
  <si>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</si>
  <si>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</si>
  <si>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</si>
  <si>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</si>
  <si>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</si>
  <si>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</si>
  <si>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</si>
  <si>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</si>
  <si>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</si>
  <si>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</si>
  <si>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</si>
  <si>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</si>
  <si>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</si>
  <si>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</si>
  <si>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</si>
  <si>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</si>
  <si>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</si>
  <si>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</si>
  <si>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</si>
  <si>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</si>
  <si>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</si>
  <si>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</si>
  <si>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</si>
  <si>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</si>
  <si>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</si>
  <si>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</si>
  <si>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</si>
  <si>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</si>
  <si>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</si>
  <si>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</si>
  <si>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</si>
  <si>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</si>
  <si>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</si>
  <si>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</si>
  <si>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</si>
  <si>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</si>
  <si>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</si>
  <si>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</si>
  <si>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</si>
  <si>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</si>
  <si>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</si>
  <si>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</si>
  <si>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</si>
  <si>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</si>
  <si>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</si>
  <si>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</si>
  <si>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</si>
  <si>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</si>
  <si>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</si>
  <si>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</si>
  <si>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</si>
  <si>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</si>
  <si>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</si>
  <si>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</si>
  <si>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</si>
  <si>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</si>
  <si>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</si>
  <si>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</si>
  <si>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</si>
  <si>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</si>
  <si>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</si>
  <si>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</si>
  <si>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</si>
  <si>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</si>
  <si>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</si>
  <si>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</si>
  <si>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</si>
  <si>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</si>
  <si>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</si>
  <si>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</si>
  <si>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</si>
  <si>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</si>
  <si>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</si>
  <si>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</si>
  <si>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</si>
  <si>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</si>
  <si>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</si>
  <si>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</si>
  <si>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</si>
  <si>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</si>
  <si>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</si>
  <si>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</si>
  <si>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</si>
  <si>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</si>
  <si>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</si>
  <si>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</si>
  <si>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</si>
  <si>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</si>
  <si>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</si>
  <si>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</si>
  <si>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</si>
  <si>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</si>
  <si>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</si>
  <si>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</si>
  <si>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</si>
  <si>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</si>
  <si>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</si>
  <si>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</si>
  <si>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</si>
  <si>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</si>
  <si>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</si>
  <si>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</si>
  <si>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</si>
  <si>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</si>
  <si>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</si>
  <si>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</si>
  <si>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</si>
  <si>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</si>
  <si>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</si>
  <si>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</si>
  <si>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</si>
  <si>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</si>
  <si>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</si>
  <si>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</si>
  <si>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</si>
  <si>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</si>
  <si>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</si>
  <si>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</si>
  <si>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</si>
  <si>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</si>
  <si>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</si>
  <si>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</si>
  <si>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</si>
  <si>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</si>
  <si>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</si>
  <si>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</si>
  <si>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</si>
  <si>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</si>
  <si>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</si>
  <si>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</si>
  <si>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</si>
  <si>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</si>
  <si>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</si>
  <si>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</si>
  <si>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</si>
  <si>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</si>
  <si>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</si>
  <si>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</si>
  <si>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</si>
  <si>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</si>
  <si>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</si>
  <si>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</si>
  <si>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</si>
  <si>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</si>
  <si>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</si>
  <si>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</si>
  <si>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</si>
  <si>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</si>
  <si>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</si>
  <si>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</si>
  <si>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</si>
  <si>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</si>
  <si>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</si>
  <si>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</si>
  <si>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</si>
  <si>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</si>
  <si>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</si>
  <si>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</si>
  <si>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</si>
  <si>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</si>
  <si>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</si>
  <si>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</si>
  <si>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</si>
  <si>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</si>
  <si>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</si>
  <si>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</si>
  <si>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</si>
  <si>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</si>
  <si>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</si>
  <si>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</si>
  <si>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</si>
  <si>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</si>
  <si>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</si>
  <si>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</si>
  <si>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</si>
  <si>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</si>
  <si>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</si>
  <si>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</si>
  <si>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</si>
  <si>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</si>
  <si>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</si>
  <si>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</si>
  <si>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</si>
  <si>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</si>
  <si>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</si>
  <si>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</si>
  <si>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</si>
  <si>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</si>
  <si>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</si>
  <si>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</si>
  <si>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</si>
  <si>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</si>
  <si>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</si>
  <si>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</si>
  <si>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</si>
  <si>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</si>
  <si>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</si>
  <si>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</si>
  <si>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</si>
  <si>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</si>
  <si>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</si>
  <si>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</si>
  <si>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</si>
  <si>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</si>
  <si>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</si>
  <si>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</si>
  <si>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</si>
  <si>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</si>
  <si>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</si>
  <si>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</si>
  <si>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</si>
  <si>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</si>
  <si>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</si>
  <si>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</si>
  <si>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</si>
  <si>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</si>
  <si>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</si>
  <si>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</si>
  <si>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</si>
  <si>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</si>
  <si>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</si>
  <si>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</si>
  <si>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</si>
  <si>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</si>
  <si>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</si>
  <si>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</si>
  <si>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</si>
  <si>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</si>
  <si>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</si>
  <si>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</si>
  <si>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</si>
  <si>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</si>
  <si>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</si>
  <si>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</si>
  <si>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</si>
  <si>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</si>
  <si>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</si>
  <si>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</si>
  <si>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</si>
  <si>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</si>
  <si>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</si>
  <si>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</si>
  <si>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</si>
  <si>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</si>
  <si>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</si>
  <si>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</si>
  <si>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</si>
  <si>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</si>
  <si>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</si>
  <si>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</si>
  <si>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</si>
  <si>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</si>
  <si>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</si>
  <si>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</si>
  <si>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</si>
  <si>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</si>
  <si>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</si>
  <si>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</si>
  <si>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</si>
  <si>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</si>
  <si>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</si>
  <si>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</si>
  <si>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</si>
  <si>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</si>
  <si>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</si>
  <si>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</si>
  <si>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</si>
  <si>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</si>
  <si>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</si>
  <si>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</si>
  <si>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</si>
  <si>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</si>
  <si>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</si>
  <si>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</si>
  <si>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</si>
  <si>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</si>
  <si>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</si>
  <si>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</si>
  <si>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</si>
  <si>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</si>
  <si>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</si>
  <si>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</si>
  <si>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</si>
  <si>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</si>
  <si>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</si>
  <si>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</si>
  <si>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</si>
  <si>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</si>
  <si>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</si>
  <si>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</si>
  <si>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</si>
  <si>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</si>
  <si>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</si>
  <si>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</si>
  <si>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</si>
  <si>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</si>
  <si>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</si>
  <si>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</si>
  <si>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</si>
  <si>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</si>
  <si>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</si>
  <si>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</si>
  <si>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</si>
  <si>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</si>
  <si>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</si>
  <si>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</si>
  <si>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</si>
  <si>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</si>
  <si>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</si>
  <si>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</si>
  <si>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</si>
  <si>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</si>
  <si>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</si>
  <si>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</si>
  <si>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</si>
  <si>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</si>
  <si>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</si>
  <si>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</si>
  <si>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</si>
  <si>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</si>
  <si>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</si>
  <si>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</si>
  <si>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</si>
  <si>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</si>
  <si>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</si>
  <si>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</si>
  <si>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</si>
  <si>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</si>
  <si>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</si>
  <si>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</si>
  <si>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</si>
  <si>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</si>
  <si>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</si>
  <si>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</si>
  <si>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</si>
  <si>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</si>
  <si>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</si>
  <si>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</si>
  <si>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</si>
  <si>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</si>
  <si>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</si>
  <si>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</si>
  <si>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</si>
  <si>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</si>
  <si>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</si>
  <si>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</si>
  <si>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</si>
  <si>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</si>
  <si>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</si>
  <si>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</si>
  <si>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</si>
  <si>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</si>
  <si>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</si>
  <si>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</si>
  <si>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</si>
  <si>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</si>
  <si>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</si>
  <si>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</si>
  <si>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</si>
  <si>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</si>
  <si>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</si>
  <si>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</si>
  <si>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</si>
  <si>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</si>
  <si>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</si>
  <si>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</si>
  <si>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</si>
  <si>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</si>
  <si>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</si>
  <si>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</si>
  <si>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</si>
  <si>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</si>
  <si>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</si>
  <si>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</si>
  <si>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</si>
  <si>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</si>
  <si>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</si>
  <si>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</si>
  <si>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</si>
  <si>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</si>
  <si>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</si>
  <si>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</si>
  <si>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</si>
  <si>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</si>
  <si>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</si>
  <si>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</si>
  <si>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</si>
  <si>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</si>
  <si>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</si>
  <si>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</si>
  <si>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</si>
  <si>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</si>
  <si>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</si>
  <si>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</si>
  <si>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</si>
  <si>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</si>
  <si>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</si>
  <si>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</si>
  <si>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</si>
  <si>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</si>
  <si>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</si>
  <si>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</si>
  <si>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</si>
  <si>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</si>
  <si>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</si>
  <si>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</si>
  <si>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</si>
  <si>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</si>
  <si>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</si>
  <si>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</si>
  <si>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</si>
  <si>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</si>
  <si>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</si>
  <si>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</si>
  <si>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</si>
  <si>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</si>
  <si>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</si>
  <si>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</si>
  <si>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</si>
  <si>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</si>
  <si>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</si>
  <si>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</si>
  <si>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</si>
  <si>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</si>
  <si>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</si>
  <si>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</si>
  <si>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</si>
  <si>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</si>
  <si>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</si>
  <si>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</si>
  <si>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</si>
  <si>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</si>
  <si>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</si>
  <si>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</si>
  <si>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</si>
  <si>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</si>
  <si>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</si>
  <si>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</si>
  <si>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</si>
  <si>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</si>
  <si>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</si>
  <si>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</si>
  <si>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</si>
  <si>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</si>
  <si>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</si>
  <si>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</si>
  <si>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</si>
  <si>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</si>
  <si>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</si>
  <si>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</si>
  <si>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</si>
  <si>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</si>
  <si>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</si>
  <si>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</si>
  <si>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</si>
  <si>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</si>
  <si>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</si>
  <si>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</si>
  <si>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</si>
  <si>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</si>
  <si>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</si>
  <si>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</si>
  <si>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</si>
  <si>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</si>
  <si>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</si>
  <si>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</si>
  <si>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</si>
  <si>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</si>
  <si>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</si>
  <si>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</si>
  <si>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</si>
  <si>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</si>
  <si>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</si>
  <si>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</si>
  <si>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</si>
  <si>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</si>
  <si>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</si>
  <si>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</si>
  <si>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</si>
  <si>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</si>
  <si>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</si>
  <si>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</si>
  <si>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</si>
  <si>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</si>
  <si>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</si>
  <si>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</si>
  <si>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</si>
  <si>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</si>
  <si>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</si>
  <si>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</si>
  <si>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</si>
  <si>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</si>
  <si>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</si>
  <si>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</si>
  <si>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</si>
  <si>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</si>
  <si>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</si>
  <si>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</si>
  <si>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</si>
  <si>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</si>
  <si>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</si>
  <si>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</si>
  <si>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</si>
  <si>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</si>
  <si>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</si>
  <si>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</si>
  <si>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</si>
  <si>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</si>
  <si>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</si>
  <si>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</si>
  <si>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</si>
  <si>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</si>
  <si>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</si>
  <si>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</si>
  <si>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</si>
  <si>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</si>
  <si>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</si>
  <si>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</si>
  <si>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</si>
  <si>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</si>
  <si>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</si>
  <si>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</si>
  <si>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</si>
  <si>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</si>
  <si>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</si>
  <si>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</si>
  <si>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</si>
  <si>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</si>
  <si>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</si>
  <si>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</si>
  <si>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</si>
  <si>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</si>
  <si>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</si>
  <si>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</si>
  <si>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</si>
  <si>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</si>
  <si>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</si>
  <si>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</si>
  <si>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</si>
  <si>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</si>
  <si>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</si>
  <si>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</si>
  <si>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</si>
  <si>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</si>
  <si>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</si>
  <si>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</si>
  <si>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</si>
  <si>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</si>
  <si>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</si>
  <si>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</si>
  <si>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</si>
  <si>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</si>
  <si>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</si>
  <si>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</si>
  <si>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</si>
  <si>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</si>
  <si>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</si>
  <si>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</si>
  <si>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</si>
  <si>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</si>
  <si>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</si>
  <si>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</si>
  <si>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</si>
  <si>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</si>
  <si>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</si>
  <si>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</si>
  <si>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</si>
  <si>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</si>
  <si>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</si>
  <si>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</si>
  <si>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</si>
  <si>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</si>
  <si>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</si>
  <si>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</si>
  <si>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</si>
  <si>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</si>
  <si>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</si>
  <si>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</si>
  <si>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</si>
  <si>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</si>
  <si>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</si>
  <si>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</si>
  <si>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</si>
  <si>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</si>
  <si>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</si>
  <si>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</si>
  <si>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</si>
  <si>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</si>
  <si>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</si>
  <si>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</si>
  <si>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</si>
  <si>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</si>
  <si>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</si>
  <si>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</si>
  <si>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</si>
  <si>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</si>
  <si>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</si>
  <si>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</si>
  <si>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</si>
  <si>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</si>
  <si>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</si>
  <si>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</si>
  <si>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</si>
  <si>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</si>
  <si>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</si>
  <si>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</si>
  <si>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</si>
  <si>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</si>
  <si>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</si>
  <si>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</si>
  <si>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</si>
  <si>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</si>
  <si>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</si>
  <si>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</si>
  <si>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</si>
  <si>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</si>
  <si>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</si>
  <si>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</si>
  <si>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</si>
  <si>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</si>
  <si>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</si>
  <si>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</si>
  <si>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</si>
  <si>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</si>
  <si>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</si>
  <si>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</si>
  <si>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</si>
  <si>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</si>
  <si>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</si>
  <si>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</si>
  <si>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</si>
  <si>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</si>
  <si>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</si>
  <si>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</si>
  <si>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</si>
  <si>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</si>
  <si>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</si>
  <si>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</si>
  <si>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</si>
  <si>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</si>
  <si>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</si>
  <si>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</si>
  <si>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</si>
  <si>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</si>
  <si>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</si>
  <si>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</si>
  <si>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</si>
  <si>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</si>
  <si>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</si>
  <si>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</si>
  <si>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</si>
  <si>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</si>
  <si>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</si>
  <si>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</si>
  <si>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</si>
  <si>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</si>
  <si>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</si>
  <si>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</si>
  <si>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</si>
  <si>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</si>
  <si>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</si>
  <si>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</si>
  <si>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</si>
  <si>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</si>
  <si>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</si>
  <si>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</si>
  <si>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</si>
  <si>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</si>
  <si>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</si>
  <si>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</si>
  <si>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</si>
  <si>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</si>
  <si>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</si>
  <si>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</si>
  <si>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</si>
  <si>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</si>
  <si>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</si>
  <si>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</si>
  <si>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</si>
  <si>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</si>
  <si>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</si>
  <si>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</si>
  <si>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</si>
  <si>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</si>
  <si>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</si>
  <si>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</si>
  <si>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</si>
  <si>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</si>
  <si>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</si>
  <si>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</si>
  <si>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</si>
  <si>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</si>
  <si>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</si>
  <si>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</si>
  <si>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</si>
  <si>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</si>
  <si>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</si>
  <si>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</si>
  <si>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</si>
  <si>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</si>
  <si>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</si>
  <si>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</si>
  <si>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</si>
  <si>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</si>
  <si>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</si>
  <si>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</si>
  <si>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</si>
  <si>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</si>
  <si>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</si>
  <si>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</si>
  <si>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</si>
  <si>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</si>
  <si>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</si>
  <si>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</si>
  <si>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</si>
  <si>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</si>
  <si>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</si>
  <si>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</si>
  <si>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</si>
  <si>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</si>
  <si>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</si>
  <si>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</si>
  <si>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</si>
  <si>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</si>
  <si>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</si>
  <si>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</si>
  <si>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</si>
  <si>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</si>
  <si>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</si>
  <si>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</si>
  <si>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</si>
  <si>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</si>
  <si>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</si>
  <si>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</si>
  <si>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</si>
  <si>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</si>
  <si>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</si>
  <si>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</si>
  <si>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</si>
  <si>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</si>
  <si>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</si>
  <si>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</si>
  <si>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</si>
  <si>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</si>
  <si>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</si>
  <si>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</si>
  <si>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</si>
  <si>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</si>
  <si>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</si>
  <si>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</si>
  <si>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</si>
  <si>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</si>
  <si>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</si>
  <si>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</si>
  <si>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</si>
  <si>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</si>
  <si>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</si>
  <si>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</si>
  <si>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</si>
  <si>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</si>
  <si>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</si>
  <si>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</si>
  <si>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</si>
  <si>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</si>
  <si>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</si>
  <si>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</si>
  <si>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</si>
  <si>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</si>
  <si>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</si>
  <si>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</si>
  <si>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</si>
  <si>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</si>
  <si>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</si>
  <si>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</si>
  <si>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</si>
  <si>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</si>
  <si>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</si>
  <si>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</si>
  <si>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</si>
  <si>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</si>
  <si>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</si>
  <si>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</si>
  <si>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</si>
  <si>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</si>
  <si>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</si>
  <si>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</si>
  <si>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</si>
  <si>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</si>
  <si>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</si>
  <si>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</si>
  <si>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</si>
  <si>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</si>
  <si>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</si>
  <si>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</si>
  <si>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</si>
  <si>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</si>
  <si>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</si>
  <si>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</si>
  <si>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</si>
  <si>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</si>
  <si>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</si>
  <si>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</si>
  <si>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</si>
  <si>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</si>
  <si>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</si>
  <si>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</si>
  <si>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</si>
  <si>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</si>
  <si>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</si>
  <si>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</si>
  <si>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</si>
  <si>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</si>
  <si>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</si>
  <si>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</si>
  <si>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</si>
  <si>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</si>
  <si>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</si>
  <si>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</si>
  <si>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</si>
  <si>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</si>
  <si>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</si>
  <si>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</si>
  <si>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</si>
  <si>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</si>
  <si>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</si>
  <si>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</si>
  <si>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</si>
  <si>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</si>
  <si>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</si>
  <si>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</si>
  <si>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</si>
  <si>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</si>
  <si>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</si>
  <si>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</si>
  <si>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</si>
  <si>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</si>
  <si>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</si>
  <si>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</si>
  <si>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</si>
  <si>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</si>
  <si>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</si>
  <si>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</si>
  <si>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</si>
  <si>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</si>
  <si>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</si>
  <si>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</si>
  <si>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</si>
  <si>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</si>
  <si>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</si>
  <si>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</si>
  <si>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</si>
  <si>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</si>
  <si>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</si>
  <si>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</si>
  <si>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</si>
  <si>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</si>
  <si>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</si>
  <si>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</si>
  <si>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</si>
  <si>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</si>
  <si>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</si>
  <si>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</si>
  <si>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</si>
  <si>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</si>
  <si>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</si>
  <si>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</si>
  <si>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</si>
  <si>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</si>
  <si>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</si>
  <si>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</si>
  <si>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</si>
  <si>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</si>
  <si>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</si>
  <si>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</si>
  <si>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</si>
  <si>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</si>
  <si>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</si>
  <si>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</si>
  <si>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</si>
  <si>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</si>
  <si>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</si>
  <si>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</si>
  <si>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</si>
  <si>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</si>
  <si>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</si>
  <si>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</si>
  <si>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</si>
  <si>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</si>
  <si>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</si>
  <si>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</si>
  <si>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</si>
  <si>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</si>
  <si>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</si>
  <si>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</si>
  <si>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</si>
  <si>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</si>
  <si>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</si>
  <si>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</si>
  <si>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</si>
  <si>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</si>
  <si>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</si>
  <si>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</si>
  <si>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</si>
  <si>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</si>
  <si>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</si>
  <si>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</si>
  <si>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</si>
  <si>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</si>
  <si>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</si>
  <si>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</si>
  <si>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</si>
  <si>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</si>
  <si>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</si>
  <si>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</si>
  <si>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</si>
  <si>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</si>
  <si>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</si>
  <si>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</si>
  <si>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</si>
  <si>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</si>
  <si>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</si>
  <si>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</si>
  <si>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</si>
  <si>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</si>
  <si>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</si>
  <si>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</si>
  <si>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</si>
  <si>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</si>
  <si>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</si>
  <si>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</si>
  <si>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</si>
  <si>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</si>
  <si>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</si>
  <si>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</si>
  <si>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</si>
  <si>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</si>
  <si>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</si>
  <si>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</si>
  <si>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</si>
  <si>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</si>
  <si>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</si>
  <si>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</si>
  <si>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</si>
  <si>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</si>
  <si>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</si>
  <si>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</si>
  <si>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</si>
  <si>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</si>
  <si>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</si>
  <si>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</si>
  <si>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</si>
  <si>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</si>
  <si>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</si>
  <si>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</si>
  <si>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</si>
  <si>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</si>
  <si>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</si>
  <si>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</si>
  <si>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</si>
  <si>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</si>
  <si>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</si>
  <si>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</si>
  <si>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</si>
  <si>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</si>
  <si>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</si>
  <si>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</si>
  <si>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</si>
  <si>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</si>
  <si>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</si>
  <si>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</si>
  <si>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</si>
  <si>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</si>
  <si>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</si>
  <si>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</si>
  <si>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</si>
  <si>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</si>
  <si>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</si>
  <si>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</si>
  <si>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</si>
  <si>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</si>
  <si>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</si>
  <si>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</si>
  <si>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</si>
  <si>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</si>
  <si>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</si>
  <si>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</si>
  <si>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</si>
  <si>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</si>
  <si>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</si>
  <si>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</si>
  <si>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</si>
  <si>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</si>
  <si>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</si>
  <si>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</si>
  <si>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</si>
  <si>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</si>
  <si>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</si>
  <si>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</si>
  <si>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</si>
  <si>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</si>
  <si>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</si>
  <si>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</si>
  <si>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</si>
  <si>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</si>
  <si>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</si>
  <si>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</si>
  <si>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</si>
  <si>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</si>
  <si>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</si>
  <si>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</si>
  <si>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</si>
  <si>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</si>
  <si>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</si>
  <si>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</si>
  <si>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</si>
  <si>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</si>
  <si>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</si>
  <si>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</si>
  <si>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</si>
  <si>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</si>
  <si>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</si>
  <si>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</si>
  <si>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</si>
  <si>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</si>
  <si>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</si>
  <si>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</si>
  <si>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</si>
  <si>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</si>
  <si>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</si>
  <si>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</si>
  <si>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</si>
  <si>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</si>
  <si>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</si>
  <si>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</si>
  <si>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</si>
  <si>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</si>
  <si>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</si>
  <si>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</si>
  <si>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</si>
  <si>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</si>
  <si>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</si>
  <si>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</si>
  <si>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</si>
  <si>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</si>
  <si>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</si>
  <si>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</si>
  <si>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</si>
  <si>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</si>
  <si>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</si>
  <si>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</si>
  <si>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</si>
  <si>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</si>
  <si>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</si>
  <si>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</si>
  <si>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</si>
  <si>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</si>
  <si>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</si>
  <si>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</si>
  <si>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</si>
  <si>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</si>
  <si>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</si>
  <si>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</si>
  <si>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</si>
  <si>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</si>
  <si>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</si>
  <si>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</si>
  <si>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</si>
  <si>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</si>
  <si>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</si>
  <si>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</si>
  <si>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</si>
  <si>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</si>
  <si>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</si>
  <si>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</si>
  <si>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</si>
  <si>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</si>
  <si>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</si>
  <si>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</si>
  <si>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</si>
  <si>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</si>
  <si>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</si>
  <si>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</si>
  <si>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</si>
  <si>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</si>
  <si>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</si>
  <si>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</si>
  <si>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</si>
  <si>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</si>
  <si>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</si>
  <si>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</si>
  <si>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</si>
  <si>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</si>
  <si>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</si>
  <si>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</si>
  <si>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</si>
  <si>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</si>
  <si>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</si>
  <si>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</si>
  <si>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</si>
  <si>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</si>
  <si>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</si>
  <si>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</si>
  <si>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</si>
  <si>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</si>
  <si>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</si>
  <si>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</si>
  <si>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</si>
  <si>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</si>
  <si>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</si>
  <si>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</si>
  <si>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</si>
  <si>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</si>
  <si>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</si>
  <si>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</si>
  <si>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</si>
  <si>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</si>
  <si>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</si>
  <si>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</si>
  <si>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</si>
  <si>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</si>
  <si>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</si>
  <si>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</si>
  <si>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</si>
  <si>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</si>
  <si>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</si>
  <si>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</si>
  <si>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</si>
  <si>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</si>
  <si>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</si>
  <si>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</si>
  <si>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</si>
  <si>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</si>
  <si>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</si>
  <si>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</si>
  <si>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</si>
  <si>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</si>
  <si>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</si>
  <si>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</si>
  <si>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</si>
  <si>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</si>
  <si>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</si>
  <si>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</si>
  <si>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</si>
  <si>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</si>
  <si>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</si>
  <si>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</si>
  <si>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</si>
  <si>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</si>
  <si>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</si>
  <si>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</si>
  <si>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</si>
  <si>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</si>
  <si>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</si>
  <si>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</si>
  <si>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</si>
  <si>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</si>
  <si>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</si>
  <si>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</si>
  <si>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</si>
  <si>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</si>
  <si>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</si>
  <si>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</si>
  <si>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</si>
  <si>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</si>
  <si>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</si>
  <si>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</si>
  <si>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</si>
  <si>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</si>
  <si>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</si>
  <si>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</si>
  <si>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</si>
  <si>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</si>
  <si>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</si>
  <si>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</si>
  <si>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</si>
  <si>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</si>
  <si>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</si>
  <si>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</si>
  <si>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</si>
  <si>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</si>
  <si>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</si>
  <si>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</si>
  <si>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</si>
  <si>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</si>
  <si>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</si>
  <si>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</si>
  <si>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</si>
  <si>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</si>
  <si>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</si>
  <si>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</si>
  <si>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</si>
  <si>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</si>
  <si>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</si>
  <si>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</si>
  <si>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</si>
  <si>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</si>
  <si>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</si>
  <si>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</si>
  <si>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</si>
  <si>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</si>
  <si>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</si>
  <si>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</si>
  <si>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</si>
  <si>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</si>
  <si>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</si>
  <si>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</si>
  <si>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</si>
  <si>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</si>
  <si>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</si>
  <si>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</si>
  <si>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</si>
  <si>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</si>
  <si>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</si>
  <si>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</si>
  <si>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</si>
  <si>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</si>
  <si>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</si>
  <si>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</si>
  <si>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</si>
  <si>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</si>
  <si>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</si>
  <si>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</si>
  <si>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</si>
  <si>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</si>
  <si>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</si>
  <si>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</si>
  <si>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</si>
  <si>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</si>
  <si>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</si>
  <si>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</si>
  <si>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</si>
  <si>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</si>
  <si>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</si>
  <si>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</si>
  <si>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</si>
  <si>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</si>
  <si>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</si>
  <si>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</si>
  <si>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</si>
  <si>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</si>
  <si>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</si>
  <si>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</si>
  <si>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</si>
  <si>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</si>
  <si>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</si>
  <si>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</si>
  <si>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</si>
  <si>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</si>
  <si>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</si>
  <si>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</si>
  <si>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</si>
  <si>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</si>
  <si>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</si>
  <si>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</si>
  <si>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</si>
  <si>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</si>
  <si>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</si>
  <si>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</si>
  <si>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</si>
  <si>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</si>
  <si>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</si>
  <si>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</si>
  <si>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</si>
  <si>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</si>
  <si>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</si>
  <si>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</si>
  <si>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</si>
  <si>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</si>
  <si>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</si>
  <si>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</si>
  <si>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</si>
  <si>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</si>
  <si>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</si>
  <si>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</si>
  <si>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</si>
  <si>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</si>
  <si>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</si>
  <si>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</si>
  <si>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</si>
  <si>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</si>
  <si>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</si>
  <si>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</si>
  <si>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</si>
  <si>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</si>
  <si>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</si>
  <si>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</si>
  <si>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</si>
  <si>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</si>
  <si>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</si>
  <si>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</si>
  <si>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</si>
  <si>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</si>
  <si>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</si>
  <si>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</si>
  <si>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</si>
  <si>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</si>
  <si>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</si>
  <si>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</si>
  <si>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</si>
  <si>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</si>
  <si>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</si>
  <si>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</si>
  <si>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</si>
  <si>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</si>
  <si>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</si>
  <si>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</si>
  <si>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</si>
  <si>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</si>
  <si>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</si>
  <si>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</si>
  <si>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</si>
  <si>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</si>
  <si>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</si>
  <si>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</si>
  <si>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</si>
  <si>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</si>
  <si>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</si>
  <si>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</si>
  <si>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</si>
  <si>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</si>
  <si>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</si>
  <si>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</si>
  <si>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</si>
  <si>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</si>
  <si>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</si>
  <si>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</si>
  <si>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</si>
  <si>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</si>
  <si>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</si>
  <si>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</si>
  <si>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</si>
  <si>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</si>
  <si>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</si>
  <si>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</si>
  <si>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</si>
  <si>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</si>
  <si>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</si>
  <si>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</si>
  <si>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</si>
  <si>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</si>
  <si>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</si>
  <si>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</si>
  <si>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</si>
  <si>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</si>
  <si>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</si>
  <si>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</si>
  <si>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</si>
  <si>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</si>
  <si>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</si>
  <si>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</si>
  <si>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</si>
  <si>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</si>
  <si>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</si>
  <si>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</si>
  <si>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</si>
  <si>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</si>
  <si>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</si>
  <si>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</si>
  <si>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</si>
  <si>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</si>
  <si>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</si>
  <si>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</si>
  <si>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</si>
  <si>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</si>
  <si>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</si>
  <si>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</si>
  <si>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</si>
  <si>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</si>
  <si>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</si>
  <si>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</si>
  <si>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</si>
  <si>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</si>
  <si>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</si>
  <si>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</si>
  <si>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</si>
  <si>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</si>
  <si>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</si>
  <si>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</si>
  <si>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</si>
  <si>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</si>
  <si>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</si>
  <si>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</si>
  <si>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</si>
  <si>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</si>
  <si>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</si>
  <si>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</si>
  <si>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</si>
  <si>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</si>
  <si>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</si>
  <si>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</si>
  <si>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</si>
  <si>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</si>
  <si>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</si>
  <si>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</si>
  <si>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</si>
  <si>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</si>
  <si>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</si>
  <si>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</si>
  <si>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</si>
  <si>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</si>
  <si>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</si>
  <si>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</si>
  <si>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</si>
  <si>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</si>
  <si>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</si>
  <si>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</si>
  <si>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</si>
  <si>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</si>
  <si>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</si>
  <si>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</si>
  <si>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</si>
  <si>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</si>
  <si>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</si>
  <si>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</si>
  <si>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</si>
  <si>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</si>
  <si>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</si>
  <si>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</si>
  <si>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</si>
  <si>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</si>
  <si>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</si>
  <si>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</si>
  <si>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</si>
  <si>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</si>
  <si>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</si>
  <si>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</si>
  <si>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</si>
  <si>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</si>
  <si>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</si>
  <si>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</si>
  <si>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</si>
  <si>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</si>
  <si>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</si>
  <si>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</si>
  <si>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</si>
  <si>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</si>
  <si>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</si>
  <si>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</si>
  <si>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</si>
  <si>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</si>
  <si>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</si>
  <si>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</si>
  <si>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</si>
  <si>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</si>
  <si>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</si>
  <si>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</si>
  <si>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</si>
  <si>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</si>
  <si>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</si>
  <si>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</si>
  <si>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</si>
  <si>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</si>
  <si>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</si>
  <si>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</si>
  <si>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</si>
  <si>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</si>
  <si>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</si>
  <si>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</si>
  <si>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</si>
  <si>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</si>
  <si>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</si>
  <si>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</si>
  <si>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</si>
  <si>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</si>
  <si>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</si>
  <si>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</si>
  <si>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</si>
  <si>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</si>
  <si>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</si>
  <si>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</si>
  <si>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</si>
  <si>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</si>
  <si>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</si>
  <si>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</si>
  <si>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</si>
  <si>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</si>
  <si>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</si>
  <si>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</si>
  <si>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</si>
  <si>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</si>
  <si>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</si>
  <si>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</si>
  <si>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</si>
  <si>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</si>
  <si>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</si>
  <si>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</si>
  <si>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</si>
  <si>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</si>
  <si>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</si>
  <si>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</si>
  <si>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</si>
  <si>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</si>
  <si>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</si>
  <si>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</si>
  <si>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</si>
  <si>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</si>
  <si>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</si>
  <si>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</si>
  <si>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</si>
  <si>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</si>
  <si>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</si>
  <si>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</si>
  <si>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</si>
  <si>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</si>
  <si>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</si>
  <si>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</si>
  <si>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</si>
  <si>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</si>
  <si>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</si>
  <si>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</si>
  <si>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</si>
  <si>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</si>
  <si>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</si>
  <si>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</si>
  <si>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</si>
  <si>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</si>
  <si>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</si>
  <si>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</si>
  <si>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</si>
  <si>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</si>
  <si>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</si>
  <si>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</si>
  <si>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</si>
  <si>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</si>
  <si>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</si>
  <si>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</si>
  <si>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</si>
  <si>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</si>
  <si>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</si>
  <si>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</si>
  <si>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</si>
  <si>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</si>
  <si>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</si>
  <si>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</si>
  <si>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</si>
  <si>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</si>
  <si>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</si>
  <si>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</si>
  <si>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</si>
  <si>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</si>
  <si>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</si>
  <si>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</si>
  <si>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</si>
  <si>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</si>
  <si>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</si>
  <si>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</si>
  <si>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</si>
  <si>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</si>
  <si>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</si>
  <si>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</si>
  <si>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</si>
  <si>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</si>
  <si>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</si>
  <si>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</si>
  <si>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</si>
  <si>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</si>
  <si>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</si>
  <si>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</si>
  <si>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</si>
  <si>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</si>
  <si>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</si>
  <si>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</si>
  <si>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</si>
  <si>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</si>
  <si>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</si>
  <si>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</si>
  <si>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</si>
  <si>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</si>
  <si>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</si>
  <si>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</si>
  <si>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</si>
  <si>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</si>
  <si>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</si>
  <si>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</si>
  <si>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</si>
  <si>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</si>
  <si>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</si>
  <si>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</si>
  <si>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</si>
  <si>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</si>
  <si>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</si>
  <si>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</si>
  <si>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</si>
  <si>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</si>
  <si>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</si>
  <si>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</si>
  <si>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</si>
  <si>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</si>
  <si>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</si>
  <si>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</si>
  <si>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</si>
  <si>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</si>
  <si>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</si>
  <si>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</si>
  <si>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</si>
  <si>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</si>
  <si>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</si>
  <si>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</si>
  <si>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</si>
  <si>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</si>
  <si>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</si>
  <si>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</si>
  <si>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</si>
  <si>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</si>
  <si>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</si>
  <si>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</si>
  <si>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</si>
  <si>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</si>
  <si>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</si>
  <si>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</si>
  <si>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</si>
  <si>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</si>
  <si>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</si>
  <si>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</si>
  <si>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</si>
  <si>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</si>
  <si>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</si>
  <si>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</si>
  <si>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</si>
  <si>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</si>
  <si>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</si>
  <si>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</si>
  <si>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</si>
  <si>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</si>
  <si>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</si>
  <si>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</si>
  <si>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</si>
  <si>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</si>
  <si>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</si>
  <si>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</si>
  <si>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</si>
  <si>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</si>
  <si>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</si>
  <si>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</si>
  <si>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</si>
  <si>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</si>
  <si>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</si>
  <si>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</si>
  <si>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</si>
  <si>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</si>
  <si>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</si>
  <si>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</si>
  <si>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</si>
  <si>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</si>
  <si>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</si>
  <si>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</si>
  <si>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</si>
  <si>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</si>
  <si>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</si>
  <si>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</si>
  <si>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</si>
  <si>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</si>
  <si>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</si>
  <si>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</si>
  <si>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</si>
  <si>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</si>
  <si>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</si>
  <si>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</si>
  <si>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</si>
  <si>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</si>
  <si>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</si>
  <si>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</si>
  <si>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</si>
  <si>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</si>
  <si>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</si>
  <si>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</si>
  <si>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</si>
  <si>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</si>
  <si>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</si>
  <si>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</si>
  <si>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</si>
  <si>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</si>
  <si>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</si>
  <si>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</si>
  <si>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</si>
  <si>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</si>
  <si>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</si>
  <si>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</si>
  <si>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</si>
  <si>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</si>
  <si>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</si>
  <si>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</si>
  <si>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</si>
  <si>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</si>
  <si>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</si>
  <si>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</si>
  <si>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</si>
  <si>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</si>
  <si>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</si>
  <si>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</si>
  <si>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</si>
  <si>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</si>
  <si>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</si>
  <si>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</si>
  <si>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</si>
  <si>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</si>
  <si>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</si>
  <si>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</si>
  <si>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</si>
  <si>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</si>
  <si>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</si>
  <si>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</si>
  <si>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</si>
  <si>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</si>
  <si>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</si>
  <si>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</si>
  <si>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</si>
  <si>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</si>
  <si>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</si>
  <si>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</si>
  <si>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</si>
  <si>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</si>
  <si>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</si>
  <si>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</si>
  <si>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</si>
  <si>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</si>
  <si>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</si>
  <si>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</si>
  <si>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</si>
  <si>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</si>
  <si>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</si>
  <si>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</si>
  <si>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</si>
  <si>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</si>
  <si>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</si>
  <si>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</si>
  <si>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</si>
  <si>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</si>
  <si>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</si>
  <si>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</si>
  <si>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</si>
  <si>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</si>
  <si>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</si>
  <si>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</si>
  <si>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</si>
  <si>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</si>
  <si>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</si>
  <si>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</si>
  <si>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</si>
  <si>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</si>
  <si>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</si>
  <si>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</si>
  <si>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</si>
  <si>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</si>
  <si>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</si>
  <si>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</si>
  <si>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</si>
  <si>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</si>
  <si>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</si>
  <si>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</si>
  <si>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</si>
  <si>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</si>
  <si>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</si>
  <si>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</si>
  <si>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</si>
  <si>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</si>
  <si>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</si>
  <si>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</si>
  <si>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</si>
  <si>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</si>
  <si>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</si>
  <si>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</si>
  <si>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</si>
  <si>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</si>
  <si>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</si>
  <si>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</si>
  <si>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</si>
  <si>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</si>
  <si>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</si>
  <si>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</si>
  <si>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</si>
  <si>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</si>
  <si>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</si>
  <si>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</si>
  <si>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</si>
  <si>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</si>
  <si>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</si>
  <si>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</si>
  <si>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</si>
  <si>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</si>
  <si>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</si>
  <si>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</si>
  <si>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</si>
  <si>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</si>
  <si>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</si>
  <si>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</si>
  <si>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</si>
  <si>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</si>
  <si>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</si>
  <si>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</si>
  <si>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</si>
  <si>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</si>
  <si>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</si>
  <si>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</si>
  <si>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</si>
  <si>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</si>
  <si>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</si>
  <si>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</si>
  <si>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</si>
  <si>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</si>
  <si>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</si>
  <si>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</si>
  <si>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</si>
  <si>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</si>
  <si>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</si>
  <si>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</si>
  <si>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</si>
  <si>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</si>
  <si>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</si>
  <si>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</si>
  <si>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</si>
  <si>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</si>
  <si>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</si>
  <si>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</si>
  <si>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</si>
  <si>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</si>
  <si>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</si>
  <si>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</si>
  <si>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</si>
  <si>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</si>
  <si>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</si>
  <si>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</si>
  <si>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</si>
  <si>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</si>
  <si>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</si>
  <si>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</si>
  <si>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</si>
  <si>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</si>
  <si>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</si>
  <si>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</si>
  <si>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</si>
  <si>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</si>
  <si>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</si>
  <si>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</si>
  <si>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</si>
  <si>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</si>
  <si>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</si>
  <si>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</si>
  <si>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</si>
  <si>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</si>
  <si>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</si>
  <si>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</si>
  <si>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</si>
  <si>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</si>
  <si>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</si>
  <si>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</si>
  <si>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</si>
  <si>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</si>
  <si>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</si>
  <si>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</si>
  <si>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</si>
  <si>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</si>
  <si>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</si>
  <si>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</si>
  <si>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</si>
  <si>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</si>
  <si>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</si>
  <si>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</si>
  <si>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</si>
  <si>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</si>
  <si>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</si>
  <si>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</si>
  <si>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</si>
  <si>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</si>
  <si>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</si>
  <si>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</si>
  <si>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</si>
  <si>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</si>
  <si>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</si>
  <si>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</si>
  <si>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</si>
  <si>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</si>
  <si>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</si>
  <si>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</si>
  <si>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</si>
  <si>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</si>
  <si>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</si>
  <si>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</si>
  <si>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</si>
  <si>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</si>
  <si>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</si>
  <si>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</si>
  <si>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</si>
  <si>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</si>
  <si>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</si>
  <si>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</si>
  <si>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</si>
  <si>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</si>
  <si>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</si>
  <si>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</si>
  <si>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</si>
  <si>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</si>
  <si>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</si>
  <si>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</si>
  <si>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</si>
  <si>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</si>
  <si>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</si>
  <si>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</si>
  <si>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</si>
  <si>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</si>
  <si>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</si>
  <si>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</si>
  <si>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</si>
  <si>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</si>
  <si>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</si>
  <si>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</si>
  <si>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</si>
  <si>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</si>
  <si>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</si>
  <si>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</si>
  <si>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</si>
  <si>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</si>
  <si>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</si>
  <si>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</si>
  <si>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</si>
  <si>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</si>
  <si>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</si>
  <si>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</si>
  <si>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</si>
  <si>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</si>
  <si>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</si>
  <si>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</si>
  <si>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</si>
  <si>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</si>
  <si>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</si>
  <si>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</si>
  <si>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</si>
  <si>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</si>
  <si>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</si>
  <si>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</si>
  <si>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</si>
  <si>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</si>
  <si>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</si>
  <si>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</si>
  <si>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</si>
  <si>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</si>
  <si>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</si>
  <si>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</si>
  <si>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</si>
  <si>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</si>
  <si>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</si>
  <si>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</si>
  <si>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</si>
  <si>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</si>
  <si>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</si>
  <si>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</si>
  <si>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</si>
  <si>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</si>
  <si>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</si>
  <si>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</si>
  <si>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</si>
  <si>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</si>
  <si>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</si>
  <si>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</si>
  <si>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</si>
  <si>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</si>
  <si>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</si>
  <si>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</si>
  <si>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</si>
  <si>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</si>
  <si>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</si>
  <si>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</si>
  <si>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</si>
  <si>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</si>
  <si>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</si>
  <si>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</si>
  <si>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</si>
  <si>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</si>
  <si>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</si>
  <si>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</si>
  <si>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</si>
  <si>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</si>
  <si>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</si>
  <si>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</si>
  <si>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</si>
  <si>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</si>
  <si>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</si>
  <si>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</si>
  <si>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</si>
  <si>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</si>
  <si>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</si>
  <si>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</si>
  <si>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</si>
  <si>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</si>
  <si>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</si>
  <si>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</si>
  <si>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</si>
  <si>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</si>
  <si>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</si>
  <si>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</si>
  <si>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</si>
  <si>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</si>
  <si>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</si>
  <si>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</si>
  <si>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</si>
  <si>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</si>
  <si>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</si>
  <si>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</si>
  <si>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</si>
  <si>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</si>
  <si>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</si>
  <si>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</si>
  <si>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</si>
  <si>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</si>
  <si>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</si>
  <si>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</si>
  <si>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</si>
  <si>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</si>
  <si>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</si>
  <si>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</si>
  <si>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</si>
  <si>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</si>
  <si>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</si>
  <si>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</si>
  <si>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</si>
  <si>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</si>
  <si>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</si>
  <si>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</si>
  <si>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</si>
  <si>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</si>
  <si>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</si>
  <si>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</si>
  <si>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</si>
  <si>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</si>
  <si>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</si>
  <si>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</si>
  <si>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</si>
  <si>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</si>
  <si>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</si>
  <si>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</si>
  <si>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</si>
  <si>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</si>
  <si>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</si>
  <si>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</si>
  <si>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</si>
  <si>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</si>
  <si>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</si>
  <si>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</si>
  <si>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</si>
  <si>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</si>
  <si>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</si>
  <si>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</si>
  <si>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</si>
  <si>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</si>
  <si>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</si>
  <si>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</si>
  <si>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</si>
  <si>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</si>
  <si>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</si>
  <si>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</si>
  <si>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</si>
  <si>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</si>
  <si>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</si>
  <si>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</si>
  <si>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</si>
  <si>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</si>
  <si>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</si>
  <si>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</si>
  <si>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</si>
  <si>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</si>
  <si>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</si>
  <si>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</si>
  <si>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</si>
  <si>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</si>
  <si>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</si>
  <si>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</si>
  <si>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</si>
  <si>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</si>
  <si>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</si>
  <si>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</si>
  <si>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</si>
  <si>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</si>
  <si>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</si>
  <si>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</si>
  <si>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</si>
  <si>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</si>
  <si>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</si>
  <si>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</si>
  <si>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</si>
  <si>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</si>
  <si>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</si>
  <si>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</si>
  <si>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</si>
  <si>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</si>
  <si>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</si>
  <si>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</si>
  <si>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</si>
  <si>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</si>
  <si>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</si>
  <si>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</si>
  <si>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</si>
  <si>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</si>
  <si>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</si>
  <si>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</si>
  <si>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</si>
  <si>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</si>
  <si>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</si>
  <si>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</si>
  <si>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</si>
  <si>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</si>
  <si>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</si>
  <si>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</si>
  <si>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</si>
  <si>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</si>
  <si>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</si>
  <si>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</si>
  <si>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</si>
  <si>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</si>
  <si>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</si>
  <si>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</si>
  <si>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</si>
  <si>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</si>
  <si>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</si>
  <si>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</si>
  <si>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</si>
  <si>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</si>
  <si>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</si>
  <si>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</si>
  <si>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</si>
  <si>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</si>
  <si>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</si>
  <si>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</si>
  <si>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</si>
  <si>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</si>
  <si>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</si>
  <si>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</si>
  <si>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</si>
  <si>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</si>
  <si>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</si>
  <si>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</si>
  <si>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</si>
  <si>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</si>
  <si>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</si>
  <si>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</si>
  <si>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</si>
  <si>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</si>
  <si>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</si>
  <si>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</si>
  <si>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</si>
  <si>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</si>
  <si>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</si>
  <si>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</si>
  <si>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</si>
  <si>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</si>
  <si>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</si>
  <si>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</si>
  <si>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</si>
  <si>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</si>
  <si>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</si>
  <si>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</si>
  <si>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</si>
  <si>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</si>
  <si>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</si>
  <si>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</si>
  <si>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</si>
  <si>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</si>
  <si>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</si>
  <si>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</si>
  <si>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</si>
  <si>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</si>
  <si>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</si>
  <si>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</si>
  <si>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</si>
  <si>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</si>
  <si>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</si>
  <si>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</si>
  <si>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</si>
  <si>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</si>
  <si>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</si>
  <si>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</si>
  <si>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</si>
  <si>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</si>
  <si>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</si>
  <si>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</si>
  <si>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</si>
  <si>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</si>
  <si>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</si>
  <si>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</si>
  <si>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</si>
  <si>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</si>
  <si>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</si>
  <si>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</si>
  <si>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</si>
  <si>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</si>
  <si>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</si>
  <si>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</si>
  <si>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</si>
  <si>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</si>
  <si>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</si>
  <si>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</si>
  <si>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</si>
  <si>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</si>
  <si>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</si>
  <si>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</si>
  <si>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</si>
  <si>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</si>
  <si>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</si>
  <si>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</si>
  <si>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</si>
  <si>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</si>
  <si>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</si>
  <si>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</si>
  <si>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</si>
  <si>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</si>
  <si>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</si>
  <si>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</si>
  <si>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</si>
  <si>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</si>
  <si>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</si>
  <si>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</si>
  <si>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</si>
  <si>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</si>
  <si>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</si>
  <si>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</si>
  <si>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</si>
  <si>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</si>
  <si>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</si>
  <si>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</si>
  <si>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</si>
  <si>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</si>
  <si>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</si>
  <si>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</si>
  <si>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</si>
  <si>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</si>
  <si>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</si>
  <si>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</si>
  <si>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</si>
  <si>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</si>
  <si>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</si>
  <si>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</si>
  <si>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</si>
  <si>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</si>
  <si>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</si>
  <si>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</si>
  <si>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</si>
  <si>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</si>
  <si>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</si>
  <si>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</si>
  <si>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</si>
  <si>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</si>
  <si>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</si>
  <si>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</si>
  <si>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</si>
  <si>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</si>
  <si>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</si>
  <si>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</si>
  <si>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</si>
  <si>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</si>
  <si>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</si>
  <si>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</si>
  <si>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</si>
  <si>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</si>
  <si>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</si>
  <si>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</si>
  <si>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</si>
  <si>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</si>
  <si>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</si>
  <si>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</si>
  <si>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</si>
  <si>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</si>
  <si>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</si>
  <si>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</si>
  <si>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</si>
  <si>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</si>
  <si>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</si>
  <si>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</si>
  <si>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</si>
  <si>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</si>
  <si>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</si>
  <si>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</si>
  <si>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</si>
  <si>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</si>
  <si>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</si>
  <si>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</si>
  <si>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</si>
  <si>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</si>
  <si>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</si>
  <si>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</si>
  <si>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</si>
  <si>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</si>
  <si>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</si>
  <si>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</si>
  <si>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</si>
  <si>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</si>
  <si>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</si>
  <si>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</si>
  <si>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</si>
  <si>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</si>
  <si>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</si>
  <si>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</si>
  <si>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</si>
  <si>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</si>
  <si>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</si>
  <si>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</si>
  <si>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</si>
  <si>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</si>
  <si>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</si>
  <si>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</si>
  <si>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</si>
  <si>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</si>
  <si>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</si>
  <si>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</si>
  <si>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</si>
  <si>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</si>
  <si>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</si>
  <si>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</si>
  <si>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</si>
  <si>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</si>
  <si>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</si>
  <si>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</si>
  <si>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</si>
  <si>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</si>
  <si>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</si>
  <si>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</si>
  <si>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</si>
  <si>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</si>
  <si>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</si>
  <si>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</si>
  <si>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</si>
  <si>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</si>
  <si>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</si>
  <si>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</si>
  <si>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</si>
  <si>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</si>
  <si>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</si>
  <si>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</si>
  <si>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</si>
  <si>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</si>
  <si>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</si>
  <si>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</si>
  <si>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</si>
  <si>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</si>
  <si>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</si>
  <si>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</si>
  <si>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</si>
  <si>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</si>
  <si>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</si>
  <si>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</si>
  <si>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</si>
  <si>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</si>
  <si>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</si>
  <si>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</si>
  <si>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</si>
  <si>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</si>
  <si>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</si>
  <si>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</si>
  <si>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</si>
  <si>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</si>
  <si>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</si>
  <si>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</si>
  <si>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</si>
  <si>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</si>
  <si>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</si>
  <si>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</si>
  <si>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</si>
  <si>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</si>
  <si>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</si>
  <si>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</si>
  <si>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</si>
  <si>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</si>
  <si>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</si>
  <si>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</si>
  <si>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</si>
  <si>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</si>
  <si>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</si>
  <si>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</si>
  <si>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</si>
  <si>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</si>
  <si>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</si>
  <si>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</si>
  <si>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</si>
  <si>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</si>
  <si>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</si>
  <si>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</si>
  <si>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</si>
  <si>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</si>
  <si>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</si>
  <si>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</si>
  <si>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</si>
  <si>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</si>
  <si>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</si>
  <si>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</si>
  <si>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</si>
  <si>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</si>
  <si>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</si>
  <si>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</si>
  <si>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</si>
  <si>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</si>
  <si>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</si>
  <si>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</si>
  <si>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</si>
  <si>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</si>
  <si>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</si>
  <si>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</si>
  <si>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</si>
  <si>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</si>
  <si>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</si>
  <si>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</si>
  <si>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</si>
  <si>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</si>
  <si>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</si>
  <si>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</si>
  <si>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</si>
  <si>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</si>
  <si>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</si>
  <si>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</si>
  <si>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</si>
  <si>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</si>
  <si>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</si>
  <si>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</si>
  <si>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</si>
  <si>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</si>
  <si>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</si>
  <si>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</si>
  <si>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</si>
  <si>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</si>
  <si>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</si>
  <si>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</si>
  <si>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</si>
  <si>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</si>
  <si>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</si>
  <si>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</si>
  <si>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</si>
  <si>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</si>
  <si>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</si>
  <si>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</si>
  <si>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</si>
  <si>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</si>
  <si>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</si>
  <si>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</si>
  <si>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</si>
  <si>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</si>
  <si>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</si>
  <si>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</si>
  <si>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</si>
  <si>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</si>
  <si>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</si>
  <si>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</si>
  <si>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</si>
  <si>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</si>
  <si>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</si>
  <si>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</si>
  <si>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</si>
  <si>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</si>
  <si>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</si>
  <si>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</si>
  <si>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</si>
  <si>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</si>
  <si>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</si>
  <si>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</si>
  <si>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</si>
  <si>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</si>
  <si>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</si>
  <si>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</si>
  <si>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</si>
  <si>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</si>
  <si>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</si>
  <si>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</si>
  <si>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</si>
  <si>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</si>
  <si>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</si>
  <si>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</si>
  <si>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</si>
  <si>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</si>
  <si>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</si>
  <si>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</si>
  <si>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</si>
  <si>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</si>
  <si>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</si>
  <si>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</si>
  <si>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</si>
  <si>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</si>
  <si>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</si>
  <si>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</si>
  <si>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</si>
  <si>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</si>
  <si>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</si>
  <si>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</si>
  <si>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</si>
  <si>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</si>
  <si>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</si>
  <si>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</si>
  <si>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</si>
  <si>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</si>
  <si>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</si>
  <si>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</si>
  <si>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</si>
  <si>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</si>
  <si>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</si>
  <si>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</si>
  <si>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</si>
  <si>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</si>
  <si>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</si>
  <si>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</si>
  <si>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</si>
  <si>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</si>
  <si>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</si>
  <si>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</si>
  <si>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</si>
  <si>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</si>
  <si>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</si>
  <si>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</si>
  <si>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</si>
  <si>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</si>
  <si>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</si>
  <si>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</si>
  <si>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</si>
  <si>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</si>
  <si>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</si>
  <si>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</si>
  <si>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</si>
  <si>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</si>
  <si>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</si>
  <si>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</si>
  <si>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</si>
  <si>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</si>
  <si>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</si>
  <si>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</si>
  <si>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</si>
  <si>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</si>
  <si>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</si>
  <si>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</si>
  <si>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</si>
  <si>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</si>
  <si>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</si>
  <si>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</si>
  <si>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</si>
  <si>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</si>
  <si>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</si>
  <si>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</si>
  <si>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</si>
  <si>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</si>
  <si>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</si>
  <si>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</si>
  <si>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</si>
  <si>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</si>
  <si>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</si>
  <si>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</si>
  <si>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</si>
  <si>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</si>
  <si>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</si>
  <si>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</si>
  <si>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</si>
  <si>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</si>
  <si>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</si>
  <si>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</si>
  <si>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</si>
  <si>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</si>
  <si>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</si>
  <si>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</si>
  <si>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</si>
  <si>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</si>
  <si>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</si>
  <si>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</si>
  <si>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</si>
  <si>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</si>
  <si>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</si>
  <si>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</si>
  <si>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</si>
  <si>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</si>
  <si>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</si>
  <si>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</si>
  <si>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</si>
  <si>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</si>
  <si>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</si>
  <si>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</si>
  <si>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</si>
  <si>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</si>
  <si>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</si>
  <si>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</si>
  <si>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</si>
  <si>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</si>
  <si>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</si>
  <si>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</si>
  <si>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</si>
  <si>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</si>
  <si>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</si>
  <si>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</si>
  <si>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</si>
  <si>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</si>
  <si>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</si>
  <si>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</si>
  <si>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</si>
  <si>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</si>
  <si>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</si>
  <si>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</si>
  <si>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</si>
  <si>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</si>
  <si>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</si>
  <si>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</si>
  <si>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</si>
  <si>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</si>
  <si>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</si>
  <si>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</si>
  <si>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</si>
  <si>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</si>
  <si>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</si>
  <si>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</si>
  <si>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</si>
  <si>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</si>
  <si>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</si>
  <si>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</si>
  <si>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</si>
  <si>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</si>
  <si>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</si>
  <si>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</si>
  <si>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</si>
  <si>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</si>
  <si>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</si>
  <si>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</si>
  <si>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</si>
  <si>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</si>
  <si>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</si>
  <si>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</si>
  <si>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</si>
  <si>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</si>
  <si>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</si>
  <si>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</si>
  <si>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</si>
  <si>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</si>
  <si>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</si>
  <si>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</si>
  <si>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</si>
  <si>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</si>
  <si>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</si>
  <si>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</si>
  <si>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</si>
  <si>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</si>
  <si>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</si>
  <si>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</si>
  <si>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</si>
  <si>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</si>
  <si>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</si>
  <si>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</si>
  <si>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</si>
  <si>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</si>
  <si>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</si>
  <si>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</si>
  <si>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</si>
  <si>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</si>
  <si>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</si>
  <si>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</si>
  <si>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</si>
  <si>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</si>
  <si>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</si>
  <si>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</si>
  <si>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</si>
  <si>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</si>
  <si>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</si>
  <si>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</si>
  <si>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</si>
  <si>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</si>
  <si>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</si>
  <si>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</si>
  <si>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</si>
  <si>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</si>
  <si>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</si>
  <si>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</si>
  <si>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</si>
  <si>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</si>
  <si>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</si>
  <si>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</si>
  <si>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</si>
  <si>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</si>
  <si>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</si>
  <si>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</si>
  <si>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</si>
  <si>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</si>
  <si>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</si>
  <si>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</si>
  <si>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</si>
  <si>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</si>
  <si>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</si>
  <si>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</si>
  <si>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</si>
  <si>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</si>
  <si>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</si>
  <si>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</si>
  <si>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</si>
  <si>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</si>
  <si>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</si>
  <si>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</si>
  <si>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</si>
  <si>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</si>
  <si>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</si>
  <si>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</si>
  <si>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</si>
  <si>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</si>
  <si>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</si>
  <si>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</si>
  <si>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</si>
  <si>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</si>
  <si>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</si>
  <si>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</si>
  <si>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</si>
  <si>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</si>
  <si>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</si>
  <si>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</si>
  <si>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</si>
  <si>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</si>
  <si>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</si>
  <si>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</si>
  <si>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</si>
  <si>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</si>
  <si>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</si>
  <si>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</si>
  <si>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</si>
  <si>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</si>
  <si>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</si>
  <si>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</si>
  <si>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</si>
  <si>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</si>
  <si>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</si>
  <si>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</si>
  <si>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</si>
  <si>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</si>
  <si>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</si>
  <si>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</si>
  <si>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</si>
  <si>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</si>
  <si>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</si>
  <si>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</si>
  <si>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</si>
  <si>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</si>
  <si>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</si>
  <si>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</si>
  <si>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</si>
  <si>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</si>
  <si>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</si>
  <si>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</si>
  <si>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</si>
  <si>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</si>
  <si>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</si>
  <si>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</si>
  <si>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</si>
  <si>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</si>
  <si>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</si>
  <si>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</si>
  <si>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</si>
  <si>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</si>
  <si>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</si>
  <si>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</si>
  <si>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</si>
  <si>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</si>
  <si>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</si>
  <si>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</si>
  <si>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</si>
  <si>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</si>
  <si>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</si>
  <si>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</si>
  <si>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</si>
  <si>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</si>
  <si>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</si>
  <si>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</si>
  <si>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</si>
  <si>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</si>
  <si>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</si>
  <si>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</si>
  <si>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</si>
  <si>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</si>
  <si>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</si>
  <si>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</si>
  <si>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</si>
  <si>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</si>
  <si>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</si>
  <si>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</si>
  <si>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</si>
  <si>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</si>
  <si>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</si>
  <si>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</si>
  <si>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</si>
  <si>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</si>
  <si>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</si>
  <si>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</si>
  <si>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</si>
  <si>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</si>
  <si>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</si>
  <si>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</si>
  <si>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</si>
  <si>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</si>
  <si>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</si>
  <si>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</si>
  <si>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</si>
  <si>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</si>
  <si>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</si>
  <si>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</si>
  <si>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</si>
  <si>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</si>
  <si>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</si>
  <si>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</si>
  <si>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</si>
  <si>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</si>
  <si>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</si>
  <si>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</si>
  <si>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</si>
  <si>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</si>
  <si>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</si>
  <si>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</si>
  <si>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</si>
  <si>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</si>
  <si>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</si>
  <si>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</si>
  <si>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</si>
  <si>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</si>
  <si>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</si>
  <si>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</si>
  <si>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</si>
  <si>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</si>
  <si>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</si>
  <si>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</si>
  <si>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</si>
  <si>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</si>
  <si>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</si>
  <si>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</si>
  <si>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</si>
  <si>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</si>
  <si>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</si>
  <si>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</si>
  <si>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</si>
  <si>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</si>
  <si>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</si>
  <si>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</si>
  <si>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</si>
  <si>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</si>
  <si>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</si>
  <si>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</si>
  <si>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</si>
  <si>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</si>
  <si>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</si>
  <si>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</si>
  <si>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</si>
  <si>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</si>
  <si>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</si>
  <si>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</si>
  <si>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</si>
  <si>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</si>
  <si>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</si>
  <si>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</si>
  <si>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</si>
  <si>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</si>
  <si>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</si>
  <si>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</si>
  <si>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</si>
  <si>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</si>
  <si>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</si>
  <si>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</si>
  <si>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</si>
  <si>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</si>
  <si>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</si>
  <si>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</si>
  <si>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</si>
  <si>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</si>
  <si>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</si>
  <si>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</si>
  <si>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</si>
  <si>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</si>
  <si>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</si>
  <si>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</si>
  <si>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</si>
  <si>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</si>
  <si>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</si>
  <si>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</si>
  <si>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</si>
  <si>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</si>
  <si>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</si>
  <si>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</si>
  <si>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</si>
  <si>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</si>
  <si>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</si>
  <si>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</si>
  <si>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</si>
  <si>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</si>
  <si>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</si>
  <si>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</si>
  <si>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</si>
  <si>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</si>
  <si>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</si>
  <si>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</si>
  <si>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</si>
  <si>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</si>
  <si>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</si>
  <si>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</si>
  <si>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</si>
  <si>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</si>
  <si>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</si>
  <si>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</si>
  <si>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</si>
  <si>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</si>
  <si>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</si>
  <si>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</si>
  <si>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</si>
  <si>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</si>
  <si>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</si>
  <si>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</si>
  <si>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</si>
  <si>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</si>
  <si>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</si>
  <si>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</si>
  <si>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</si>
  <si>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</si>
  <si>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</si>
  <si>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</si>
  <si>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</si>
  <si>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</si>
  <si>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</si>
  <si>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</si>
  <si>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</si>
  <si>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</si>
  <si>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</si>
  <si>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</si>
  <si>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</si>
  <si>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</si>
  <si>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</si>
  <si>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</si>
  <si>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</si>
  <si>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</si>
  <si>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</si>
  <si>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</si>
  <si>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</si>
  <si>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</si>
  <si>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</si>
  <si>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</si>
  <si>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</si>
  <si>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</si>
  <si>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</si>
  <si>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</si>
  <si>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</si>
  <si>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</si>
  <si>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</si>
  <si>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</si>
  <si>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</si>
  <si>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</si>
  <si>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</si>
  <si>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</si>
  <si>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</si>
  <si>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</si>
  <si>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</si>
  <si>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</si>
  <si>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</si>
  <si>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</si>
  <si>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</si>
  <si>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</si>
  <si>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</si>
  <si>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</si>
  <si>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</si>
  <si>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</si>
  <si>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</si>
  <si>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</si>
  <si>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</si>
  <si>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</si>
  <si>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</si>
  <si>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</si>
  <si>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</si>
  <si>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</si>
  <si>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</si>
  <si>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</si>
  <si>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</si>
  <si>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</si>
  <si>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</si>
  <si>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</si>
  <si>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</si>
  <si>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</si>
  <si>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</si>
  <si>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</si>
  <si>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</si>
  <si>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</si>
  <si>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</si>
  <si>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</si>
  <si>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</si>
  <si>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</si>
  <si>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</si>
  <si>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</si>
  <si>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</si>
  <si>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</si>
  <si>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</si>
  <si>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</si>
  <si>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</si>
  <si>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</si>
  <si>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</si>
  <si>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</si>
  <si>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</si>
  <si>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</si>
  <si>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</si>
  <si>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</si>
  <si>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</si>
  <si>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</si>
  <si>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</si>
  <si>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</si>
  <si>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</si>
  <si>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</si>
  <si>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</si>
  <si>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</si>
  <si>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</si>
  <si>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</si>
  <si>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</si>
  <si>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</si>
  <si>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</si>
  <si>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</si>
  <si>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</si>
  <si>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</si>
  <si>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</si>
  <si>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</si>
  <si>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</si>
  <si>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</si>
  <si>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</si>
  <si>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</si>
  <si>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</si>
  <si>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</si>
  <si>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</si>
  <si>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</si>
  <si>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</si>
  <si>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</si>
  <si>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</si>
  <si>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</si>
  <si>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</si>
  <si>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</si>
  <si>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</si>
  <si>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</si>
  <si>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</si>
  <si>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</si>
  <si>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</si>
  <si>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</si>
  <si>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</si>
  <si>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</si>
  <si>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</si>
  <si>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</si>
  <si>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</si>
  <si>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</si>
  <si>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</si>
  <si>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</si>
  <si>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</si>
  <si>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</si>
  <si>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</si>
  <si>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</si>
  <si>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</si>
  <si>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</si>
  <si>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</si>
  <si>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</si>
  <si>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</si>
  <si>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</si>
  <si>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</si>
  <si>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</si>
  <si>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</si>
  <si>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</si>
  <si>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</si>
  <si>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</si>
  <si>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</si>
  <si>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</si>
  <si>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</si>
  <si>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</si>
  <si>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</si>
  <si>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</si>
  <si>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</si>
  <si>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</si>
  <si>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</si>
  <si>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</si>
  <si>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</si>
  <si>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</si>
  <si>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</si>
  <si>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</si>
  <si>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</si>
  <si>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</si>
  <si>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</si>
  <si>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</si>
  <si>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</si>
  <si>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</si>
  <si>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</si>
  <si>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</si>
  <si>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</si>
  <si>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</si>
  <si>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</si>
  <si>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</si>
  <si>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</si>
  <si>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</si>
  <si>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</si>
  <si>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</si>
  <si>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</si>
  <si>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</si>
  <si>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</si>
  <si>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</si>
  <si>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</si>
  <si>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</si>
  <si>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</si>
  <si>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</si>
  <si>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</si>
  <si>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</si>
  <si>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</si>
  <si>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</si>
  <si>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</si>
  <si>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</si>
  <si>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</si>
  <si>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</si>
  <si>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</si>
  <si>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</si>
  <si>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</si>
  <si>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</si>
  <si>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</si>
  <si>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</si>
  <si>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</si>
  <si>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</si>
  <si>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</si>
  <si>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</si>
  <si>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</si>
  <si>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</si>
  <si>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</si>
  <si>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</si>
  <si>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</si>
  <si>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</si>
  <si>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</si>
  <si>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</si>
  <si>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</si>
  <si>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</si>
  <si>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</si>
  <si>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</si>
  <si>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</si>
  <si>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</si>
  <si>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</si>
  <si>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</si>
  <si>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</si>
  <si>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</si>
  <si>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</si>
  <si>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</si>
  <si>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</si>
  <si>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</si>
  <si>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</si>
  <si>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</si>
  <si>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</si>
  <si>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</si>
  <si>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</si>
  <si>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</si>
  <si>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</si>
  <si>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</si>
  <si>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</si>
  <si>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</si>
  <si>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</si>
  <si>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</si>
  <si>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</si>
  <si>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</si>
  <si>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</si>
  <si>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</si>
  <si>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</si>
  <si>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</si>
  <si>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</si>
  <si>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</si>
  <si>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</si>
  <si>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</si>
  <si>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</si>
  <si>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</si>
  <si>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</si>
  <si>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</si>
  <si>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</si>
  <si>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</si>
  <si>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</si>
  <si>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</si>
  <si>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</si>
  <si>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</si>
  <si>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</si>
  <si>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</si>
  <si>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</si>
  <si>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</si>
  <si>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</si>
  <si>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</si>
  <si>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</si>
  <si>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</si>
  <si>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</si>
  <si>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</si>
  <si>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</si>
  <si>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</si>
  <si>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</si>
  <si>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</si>
  <si>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</si>
  <si>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</si>
  <si>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</si>
  <si>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</si>
  <si>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</si>
  <si>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</si>
  <si>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</si>
  <si>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</si>
  <si>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</si>
  <si>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</si>
  <si>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</si>
  <si>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</si>
  <si>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</si>
  <si>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</si>
  <si>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</si>
  <si>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</si>
  <si>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</si>
  <si>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</si>
  <si>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</si>
  <si>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</si>
  <si>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</si>
  <si>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</si>
  <si>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</si>
  <si>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</si>
  <si>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</si>
  <si>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</si>
  <si>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</si>
  <si>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</si>
  <si>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</si>
  <si>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</si>
  <si>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</si>
  <si>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</si>
  <si>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</si>
  <si>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</si>
  <si>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</si>
  <si>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</si>
  <si>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</si>
  <si>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</si>
  <si>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</si>
  <si>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</si>
  <si>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</si>
  <si>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</si>
  <si>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</si>
  <si>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</si>
  <si>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</si>
  <si>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</si>
  <si>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</si>
  <si>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</si>
  <si>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</si>
  <si>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</si>
  <si>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</si>
  <si>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</si>
  <si>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</si>
  <si>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</si>
  <si>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</si>
  <si>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</si>
  <si>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</si>
  <si>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</si>
  <si>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</si>
  <si>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</si>
  <si>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</si>
  <si>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</si>
  <si>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</si>
  <si>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</si>
  <si>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</si>
  <si>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</si>
  <si>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</si>
  <si>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</si>
  <si>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</si>
  <si>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</si>
  <si>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</si>
  <si>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</si>
  <si>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</si>
  <si>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</si>
  <si>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</si>
  <si>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</si>
  <si>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</si>
  <si>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</si>
  <si>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</si>
  <si>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</si>
  <si>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</si>
  <si>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</si>
  <si>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</si>
  <si>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</si>
  <si>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</si>
  <si>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</si>
  <si>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</si>
  <si>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</si>
  <si>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</si>
  <si>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</si>
  <si>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</si>
  <si>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</si>
  <si>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</si>
  <si>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</si>
  <si>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</si>
  <si>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</si>
  <si>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</si>
  <si>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</si>
  <si>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</si>
  <si>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</si>
  <si>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</si>
  <si>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</si>
  <si>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</si>
  <si>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</si>
  <si>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</si>
  <si>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</si>
  <si>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</si>
  <si>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</si>
  <si>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</si>
  <si>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</si>
  <si>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</si>
  <si>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</si>
  <si>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</si>
  <si>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</si>
  <si>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</si>
  <si>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</si>
  <si>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</si>
  <si>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</si>
  <si>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</si>
  <si>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</si>
  <si>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</si>
  <si>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</si>
  <si>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</si>
  <si>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</si>
  <si>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</si>
  <si>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</si>
  <si>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</si>
  <si>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</si>
  <si>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</si>
  <si>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</si>
  <si>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</si>
  <si>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</si>
  <si>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</si>
  <si>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</si>
  <si>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</si>
  <si>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</si>
  <si>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</si>
  <si>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</si>
  <si>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</si>
  <si>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</si>
  <si>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</si>
  <si>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</si>
  <si>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</si>
  <si>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</si>
  <si>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</si>
  <si>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</si>
  <si>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</si>
  <si>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</si>
  <si>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</si>
  <si>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</si>
  <si>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</si>
  <si>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</si>
  <si>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</si>
  <si>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</si>
  <si>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</si>
  <si>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</si>
  <si>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</si>
  <si>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</si>
  <si>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</si>
  <si>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</si>
  <si>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</si>
  <si>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</si>
  <si>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</si>
  <si>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</si>
  <si>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</si>
  <si>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</si>
  <si>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</si>
  <si>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</si>
  <si>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</si>
  <si>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</si>
  <si>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</si>
  <si>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</si>
  <si>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</si>
  <si>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</si>
  <si>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</si>
  <si>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</si>
  <si>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</si>
  <si>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</si>
  <si>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</si>
  <si>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</si>
  <si>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</si>
  <si>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</si>
  <si>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</si>
  <si>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</si>
  <si>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</si>
  <si>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</si>
  <si>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</si>
  <si>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</si>
  <si>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</si>
  <si>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</si>
  <si>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</si>
  <si>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</si>
  <si>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</si>
  <si>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</si>
  <si>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</si>
  <si>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</si>
  <si>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</si>
  <si>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</si>
  <si>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</si>
  <si>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</si>
  <si>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</si>
  <si>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</si>
  <si>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</si>
  <si>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</si>
  <si>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</si>
  <si>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</si>
  <si>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</si>
  <si>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</si>
  <si>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</si>
  <si>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</si>
  <si>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</si>
  <si>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</si>
  <si>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</si>
  <si>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</si>
  <si>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</si>
  <si>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</si>
  <si>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</si>
  <si>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</si>
  <si>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</si>
  <si>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</si>
  <si>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</si>
  <si>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</si>
  <si>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</si>
  <si>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</si>
  <si>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</si>
  <si>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</si>
  <si>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</si>
  <si>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</si>
  <si>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</si>
  <si>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</si>
  <si>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</si>
  <si>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</si>
  <si>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</si>
  <si>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</si>
  <si>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</si>
  <si>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</si>
  <si>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</si>
  <si>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</si>
  <si>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</si>
  <si>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</si>
  <si>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</si>
  <si>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</si>
  <si>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</si>
  <si>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</si>
  <si>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</si>
  <si>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</si>
  <si>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</si>
  <si>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</si>
  <si>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</si>
  <si>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</si>
  <si>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</si>
  <si>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</si>
  <si>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</si>
  <si>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</si>
  <si>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</si>
  <si>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</si>
  <si>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</si>
  <si>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</si>
  <si>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</si>
  <si>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</si>
  <si>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</si>
  <si>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</si>
  <si>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</si>
  <si>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</si>
  <si>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</si>
  <si>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</si>
  <si>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</si>
  <si>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</si>
  <si>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</si>
  <si>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</si>
  <si>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</si>
  <si>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</si>
  <si>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</si>
  <si>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</si>
  <si>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</si>
  <si>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</si>
  <si>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</si>
  <si>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</si>
  <si>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</si>
  <si>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</si>
  <si>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</si>
  <si>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</si>
  <si>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</si>
  <si>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</si>
  <si>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</si>
  <si>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</si>
  <si>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</si>
  <si>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</si>
  <si>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</si>
  <si>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</si>
  <si>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</si>
  <si>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</si>
  <si>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</si>
  <si>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</si>
  <si>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</si>
  <si>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</si>
  <si>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</si>
  <si>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</si>
  <si>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</si>
  <si>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</si>
  <si>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</si>
  <si>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</si>
  <si>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</si>
  <si>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</si>
  <si>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</si>
  <si>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</si>
  <si>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</si>
  <si>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</si>
  <si>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</si>
  <si>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</si>
  <si>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</si>
  <si>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</si>
  <si>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</si>
  <si>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</si>
  <si>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</si>
  <si>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</si>
  <si>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</si>
  <si>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</si>
  <si>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</si>
  <si>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</si>
  <si>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</si>
  <si>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</si>
  <si>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</si>
  <si>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</si>
  <si>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</si>
  <si>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</si>
  <si>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</si>
  <si>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</si>
  <si>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</si>
  <si>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</si>
  <si>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</si>
  <si>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</si>
  <si>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</si>
  <si>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</si>
  <si>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</si>
  <si>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</si>
  <si>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</si>
  <si>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</si>
  <si>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</si>
  <si>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</si>
  <si>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</si>
  <si>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</si>
  <si>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</si>
  <si>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</si>
  <si>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</si>
  <si>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</si>
  <si>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</si>
  <si>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</si>
  <si>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</si>
  <si>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</si>
  <si>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</si>
  <si>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</si>
  <si>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</si>
  <si>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</si>
  <si>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</si>
  <si>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</si>
  <si>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</si>
  <si>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</si>
  <si>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</si>
  <si>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</si>
  <si>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</si>
  <si>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</si>
  <si>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</si>
  <si>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</si>
  <si>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</si>
  <si>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</si>
  <si>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</si>
  <si>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</si>
  <si>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</si>
  <si>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</si>
  <si>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</si>
  <si>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</si>
  <si>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</si>
  <si>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</si>
  <si>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</si>
  <si>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</si>
  <si>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</si>
  <si>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</si>
  <si>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</si>
  <si>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</si>
  <si>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</si>
  <si>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</si>
  <si>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</si>
  <si>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</si>
  <si>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</si>
  <si>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</si>
  <si>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</si>
  <si>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</si>
  <si>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</si>
  <si>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</si>
  <si>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</si>
  <si>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</si>
  <si>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</si>
  <si>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</si>
  <si>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</si>
  <si>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</si>
  <si>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</si>
  <si>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</si>
  <si>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</si>
  <si>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</si>
  <si>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</si>
  <si>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</si>
  <si>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</si>
  <si>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</si>
  <si>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</si>
  <si>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</si>
  <si>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</si>
  <si>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</si>
  <si>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</si>
  <si>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</si>
  <si>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</si>
  <si>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</si>
  <si>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</si>
  <si>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</si>
  <si>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</si>
  <si>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</si>
  <si>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</si>
  <si>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</si>
  <si>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</si>
  <si>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</si>
  <si>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</si>
  <si>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</si>
  <si>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</si>
  <si>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</si>
  <si>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</si>
  <si>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</si>
  <si>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</si>
  <si>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</si>
  <si>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</si>
  <si>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</si>
  <si>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</si>
  <si>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</si>
  <si>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</si>
  <si>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</si>
  <si>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</si>
  <si>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</si>
  <si>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</si>
  <si>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</si>
  <si>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</si>
  <si>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</si>
  <si>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</si>
  <si>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</si>
  <si>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</si>
  <si>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</si>
  <si>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</si>
  <si>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</si>
  <si>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</si>
  <si>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</si>
  <si>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</si>
  <si>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</si>
  <si>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</si>
  <si>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</si>
  <si>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</si>
  <si>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</si>
  <si>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</si>
  <si>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</si>
  <si>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</si>
  <si>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</si>
  <si>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</si>
  <si>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</si>
  <si>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</si>
  <si>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</si>
  <si>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</si>
  <si>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</si>
  <si>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</si>
  <si>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</si>
  <si>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</si>
  <si>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</si>
  <si>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</si>
  <si>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</si>
  <si>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</si>
  <si>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</si>
  <si>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</si>
  <si>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</si>
  <si>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</si>
  <si>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</si>
  <si>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</si>
  <si>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</si>
  <si>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</si>
  <si>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</si>
  <si>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</si>
  <si>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</si>
  <si>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</si>
  <si>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</si>
  <si>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</si>
  <si>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</si>
  <si>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</si>
  <si>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</si>
  <si>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</si>
  <si>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</si>
  <si>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</si>
  <si>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</si>
  <si>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</si>
  <si>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</si>
  <si>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</si>
  <si>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</si>
  <si>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</si>
  <si>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</si>
  <si>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</si>
  <si>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</si>
  <si>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</si>
  <si>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</si>
  <si>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</si>
  <si>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</si>
  <si>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</si>
  <si>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</si>
  <si>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</si>
  <si>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</si>
  <si>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</si>
  <si>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</si>
  <si>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</si>
  <si>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</si>
  <si>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</si>
  <si>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</si>
  <si>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</si>
  <si>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</si>
  <si>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</si>
  <si>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</si>
  <si>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</si>
  <si>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</si>
  <si>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</si>
  <si>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</si>
  <si>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</si>
  <si>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</si>
  <si>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</si>
  <si>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</si>
  <si>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</si>
  <si>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</si>
  <si>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</si>
  <si>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</si>
  <si>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</si>
  <si>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</si>
  <si>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</si>
  <si>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</si>
  <si>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</si>
  <si>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</si>
  <si>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</si>
  <si>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</si>
  <si>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</si>
  <si>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</si>
  <si>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</si>
  <si>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</si>
  <si>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</si>
  <si>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</si>
  <si>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</si>
  <si>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</si>
  <si>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</si>
  <si>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</si>
  <si>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</si>
  <si>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</si>
  <si>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</si>
  <si>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</si>
  <si>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</si>
  <si>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</si>
  <si>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</si>
  <si>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</si>
  <si>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</si>
  <si>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</si>
  <si>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</si>
  <si>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</si>
  <si>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</si>
  <si>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</si>
  <si>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</si>
  <si>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</si>
  <si>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</si>
  <si>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</si>
  <si>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</si>
  <si>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</si>
  <si>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</si>
  <si>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</si>
  <si>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</si>
  <si>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</si>
  <si>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</si>
  <si>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</si>
  <si>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</si>
  <si>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</si>
  <si>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</si>
  <si>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</si>
  <si>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</si>
  <si>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</si>
  <si>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</si>
  <si>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</si>
  <si>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</si>
  <si>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</si>
  <si>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</si>
  <si>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</si>
  <si>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</si>
  <si>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</si>
  <si>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</si>
  <si>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</si>
  <si>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</si>
  <si>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</si>
  <si>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</si>
  <si>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</si>
  <si>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</si>
  <si>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</si>
  <si>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</si>
  <si>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</si>
  <si>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</si>
  <si>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</si>
  <si>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</si>
  <si>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</si>
  <si>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</si>
  <si>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</si>
  <si>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</si>
  <si>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</si>
  <si>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</si>
  <si>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</si>
  <si>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</si>
  <si>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</si>
  <si>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</si>
  <si>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</si>
  <si>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</si>
  <si>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</si>
  <si>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</si>
  <si>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</si>
  <si>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</si>
  <si>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</si>
  <si>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</si>
  <si>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</si>
  <si>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</si>
  <si>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</si>
  <si>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</si>
  <si>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</si>
  <si>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</si>
  <si>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</si>
  <si>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</si>
  <si>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</si>
  <si>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</si>
  <si>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</si>
  <si>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</si>
  <si>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</si>
  <si>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</si>
  <si>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</si>
  <si>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</si>
  <si>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</si>
  <si>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</si>
  <si>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</si>
  <si>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</si>
  <si>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</si>
  <si>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</si>
  <si>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</si>
  <si>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</si>
  <si>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</si>
  <si>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</si>
  <si>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</si>
  <si>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</si>
  <si>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</si>
  <si>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</si>
  <si>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</si>
  <si>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</si>
  <si>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</si>
  <si>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</si>
  <si>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</si>
  <si>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</si>
  <si>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</si>
  <si>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</si>
  <si>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</si>
  <si>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</si>
  <si>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</si>
  <si>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</si>
  <si>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</si>
  <si>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</si>
  <si>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</si>
  <si>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</si>
  <si>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</si>
  <si>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</si>
  <si>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</si>
  <si>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</si>
  <si>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</si>
  <si>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</si>
  <si>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</si>
  <si>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</si>
  <si>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</si>
  <si>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</si>
  <si>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</si>
  <si>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</si>
  <si>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</si>
  <si>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</si>
  <si>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</si>
  <si>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</si>
  <si>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</si>
  <si>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</si>
  <si>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</si>
  <si>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</si>
  <si>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</si>
  <si>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</si>
  <si>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</si>
  <si>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</si>
  <si>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</si>
  <si>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</si>
  <si>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</si>
  <si>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</si>
  <si>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</si>
  <si>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</si>
  <si>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</si>
  <si>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</si>
  <si>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</si>
  <si>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</si>
  <si>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</si>
  <si>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</si>
  <si>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</si>
  <si>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</si>
  <si>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</si>
  <si>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</si>
  <si>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</si>
  <si>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</si>
  <si>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</si>
  <si>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</si>
  <si>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</si>
  <si>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</si>
  <si>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</si>
  <si>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</si>
  <si>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</si>
  <si>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</si>
  <si>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</si>
  <si>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</si>
  <si>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</si>
  <si>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</si>
  <si>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</si>
  <si>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</si>
  <si>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</si>
  <si>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</si>
  <si>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</si>
  <si>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</si>
  <si>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</si>
  <si>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</si>
  <si>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</si>
  <si>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</si>
  <si>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</si>
  <si>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</si>
  <si>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</si>
  <si>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</si>
  <si>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</si>
  <si>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</si>
  <si>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</si>
  <si>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</si>
  <si>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</si>
  <si>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</si>
  <si>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</si>
  <si>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</si>
  <si>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</si>
  <si>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</si>
  <si>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</si>
  <si>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</si>
  <si>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</si>
  <si>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</si>
  <si>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</si>
  <si>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</si>
  <si>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</si>
  <si>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</si>
  <si>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</si>
  <si>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</si>
  <si>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</si>
  <si>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</si>
  <si>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</si>
  <si>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</si>
  <si>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</si>
  <si>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</si>
  <si>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</si>
  <si>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</si>
  <si>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</si>
  <si>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</si>
  <si>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</si>
  <si>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</si>
  <si>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</si>
  <si>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</si>
  <si>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</si>
  <si>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</si>
  <si>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</si>
  <si>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</si>
  <si>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</si>
  <si>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</si>
  <si>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</si>
  <si>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</si>
  <si>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</si>
  <si>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</si>
  <si>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</si>
  <si>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</si>
  <si>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</si>
  <si>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</si>
  <si>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</si>
  <si>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</si>
  <si>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</si>
  <si>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</si>
  <si>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</si>
  <si>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</si>
  <si>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</si>
  <si>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</si>
  <si>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</si>
  <si>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</si>
  <si>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</si>
  <si>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</si>
  <si>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</si>
  <si>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</si>
  <si>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</si>
  <si>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</si>
  <si>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</si>
  <si>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</si>
  <si>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</si>
  <si>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</si>
  <si>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</si>
  <si>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</si>
  <si>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</si>
  <si>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</si>
  <si>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</si>
  <si>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</si>
  <si>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</si>
  <si>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</si>
  <si>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</si>
  <si>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</si>
  <si>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</si>
  <si>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</si>
  <si>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</si>
  <si>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</si>
  <si>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</si>
  <si>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</si>
  <si>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</si>
  <si>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</si>
  <si>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</si>
  <si>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</si>
  <si>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</si>
  <si>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</si>
  <si>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</si>
  <si>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</si>
  <si>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</si>
  <si>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</si>
  <si>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</si>
  <si>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</si>
  <si>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</si>
  <si>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</si>
  <si>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</si>
  <si>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</si>
  <si>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</si>
  <si>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</si>
  <si>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</si>
  <si>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</si>
  <si>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</si>
  <si>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</si>
  <si>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</si>
  <si>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</si>
  <si>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</si>
  <si>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</si>
  <si>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</si>
  <si>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</si>
  <si>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</si>
  <si>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</si>
  <si>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</si>
  <si>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</si>
  <si>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</si>
  <si>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</si>
  <si>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</si>
  <si>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</si>
  <si>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</si>
  <si>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</si>
  <si>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</si>
  <si>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</si>
  <si>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</si>
  <si>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</si>
  <si>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</si>
  <si>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</si>
  <si>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</si>
  <si>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</si>
  <si>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</si>
  <si>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</si>
  <si>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</si>
  <si>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</si>
  <si>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</si>
  <si>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</si>
  <si>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</si>
  <si>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</si>
  <si>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</si>
  <si>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</si>
  <si>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</si>
  <si>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</si>
  <si>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</si>
  <si>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</si>
  <si>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</si>
  <si>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</si>
  <si>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</si>
  <si>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</si>
  <si>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</si>
  <si>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</si>
  <si>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</si>
  <si>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</si>
  <si>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</si>
  <si>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</si>
  <si>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</si>
  <si>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</si>
  <si>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</si>
  <si>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</si>
  <si>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</si>
  <si>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</si>
  <si>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</si>
  <si>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</si>
  <si>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</si>
  <si>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</si>
  <si>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</si>
  <si>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</si>
  <si>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</si>
  <si>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</si>
  <si>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</si>
  <si>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</si>
  <si>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</si>
  <si>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</si>
  <si>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</si>
  <si>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</si>
  <si>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</si>
  <si>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</si>
  <si>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</si>
  <si>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</si>
  <si>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</si>
  <si>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</si>
  <si>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</si>
  <si>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</si>
  <si>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</si>
  <si>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</si>
  <si>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</si>
  <si>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</si>
  <si>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</si>
  <si>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</si>
  <si>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</si>
  <si>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</si>
  <si>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</si>
  <si>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</si>
  <si>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</si>
  <si>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</si>
  <si>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</si>
  <si>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</si>
  <si>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</si>
  <si>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</si>
  <si>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</si>
  <si>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</si>
  <si>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</si>
  <si>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</si>
  <si>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</si>
  <si>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</si>
  <si>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</si>
  <si>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</si>
  <si>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</si>
  <si>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</si>
  <si>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</si>
  <si>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</si>
  <si>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</si>
  <si>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</si>
  <si>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</si>
  <si>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</si>
  <si>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</si>
  <si>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</si>
  <si>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</si>
  <si>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</si>
  <si>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</si>
  <si>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</si>
  <si>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</si>
  <si>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</si>
  <si>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</si>
  <si>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</si>
  <si>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</si>
  <si>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</si>
  <si>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</si>
  <si>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</si>
  <si>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</si>
  <si>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</si>
  <si>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</si>
  <si>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</si>
  <si>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</si>
  <si>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</si>
  <si>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</si>
  <si>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</si>
  <si>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</si>
  <si>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</si>
  <si>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</si>
  <si>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</si>
  <si>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</si>
  <si>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</si>
  <si>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</si>
  <si>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</si>
  <si>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</si>
  <si>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</si>
  <si>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</si>
  <si>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</si>
  <si>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</si>
  <si>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</si>
  <si>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</si>
  <si>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</si>
  <si>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</si>
  <si>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</si>
  <si>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</si>
  <si>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</si>
  <si>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</si>
  <si>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</si>
  <si>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</si>
  <si>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</si>
  <si>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</si>
  <si>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</si>
  <si>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</si>
  <si>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</si>
  <si>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</si>
  <si>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</si>
  <si>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</si>
  <si>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</si>
  <si>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</si>
  <si>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</si>
  <si>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</si>
  <si>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</si>
  <si>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</si>
  <si>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</si>
  <si>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</si>
  <si>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</si>
  <si>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</si>
  <si>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</si>
  <si>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</si>
  <si>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</si>
  <si>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</si>
  <si>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</si>
  <si>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</si>
  <si>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</si>
  <si>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</si>
  <si>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</si>
  <si>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</si>
  <si>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</si>
  <si>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</si>
  <si>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</si>
  <si>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</si>
  <si>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</si>
  <si>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</si>
  <si>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</si>
  <si>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</si>
  <si>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</si>
  <si>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</si>
  <si>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</si>
  <si>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</si>
  <si>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</si>
  <si>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</si>
  <si>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</si>
  <si>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</si>
  <si>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</si>
  <si>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</si>
  <si>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</si>
  <si>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</si>
  <si>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</si>
  <si>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</si>
  <si>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</si>
  <si>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</si>
  <si>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</si>
  <si>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</si>
  <si>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</si>
  <si>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</si>
  <si>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</si>
  <si>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</si>
  <si>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</si>
  <si>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</si>
  <si>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</si>
  <si>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</si>
  <si>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</si>
  <si>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</si>
  <si>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</si>
  <si>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</si>
  <si>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</si>
  <si>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</si>
  <si>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</si>
  <si>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</si>
  <si>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</si>
  <si>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</si>
  <si>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</si>
  <si>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</si>
  <si>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</si>
  <si>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</si>
  <si>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</si>
  <si>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</si>
  <si>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</si>
  <si>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</si>
  <si>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</si>
  <si>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</si>
  <si>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</si>
  <si>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</si>
  <si>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</si>
  <si>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</si>
  <si>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</si>
  <si>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</si>
  <si>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</si>
  <si>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</si>
  <si>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</si>
  <si>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</si>
  <si>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</si>
  <si>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</si>
  <si>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</si>
  <si>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</si>
  <si>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</si>
  <si>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</si>
  <si>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</si>
  <si>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</si>
  <si>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</si>
  <si>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</si>
  <si>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</si>
  <si>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</si>
  <si>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</si>
  <si>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</si>
  <si>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</si>
  <si>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</si>
  <si>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</si>
  <si>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</si>
  <si>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</si>
  <si>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</si>
  <si>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</si>
  <si>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</si>
  <si>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</si>
  <si>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</si>
  <si>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</si>
  <si>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</si>
  <si>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</si>
  <si>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</si>
  <si>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</si>
  <si>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</si>
  <si>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</si>
  <si>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</si>
  <si>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</si>
  <si>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</si>
  <si>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</si>
  <si>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</si>
  <si>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</si>
  <si>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</si>
  <si>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</si>
  <si>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</si>
  <si>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</si>
  <si>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</si>
  <si>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</si>
  <si>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</si>
  <si>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</si>
  <si>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</si>
  <si>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</si>
  <si>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</si>
  <si>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</si>
  <si>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</si>
  <si>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</si>
  <si>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</si>
  <si>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</si>
  <si>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</si>
  <si>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</si>
  <si>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</si>
  <si>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</si>
  <si>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</si>
  <si>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</si>
  <si>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</si>
  <si>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</si>
  <si>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</si>
  <si>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</si>
  <si>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</si>
  <si>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</si>
  <si>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</si>
  <si>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</si>
  <si>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</si>
  <si>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</si>
  <si>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</si>
  <si>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</si>
  <si>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</si>
  <si>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</si>
  <si>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</si>
  <si>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</si>
  <si>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</si>
  <si>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</si>
  <si>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</si>
  <si>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</si>
  <si>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</si>
  <si>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</si>
  <si>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</si>
  <si>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</si>
  <si>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</si>
  <si>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</si>
  <si>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</si>
  <si>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</si>
  <si>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</si>
  <si>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</si>
  <si>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</si>
  <si>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</si>
  <si>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</si>
  <si>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</si>
  <si>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</si>
  <si>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</si>
  <si>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</si>
  <si>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</si>
  <si>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</si>
  <si>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</si>
  <si>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</si>
  <si>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</si>
  <si>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</si>
  <si>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</si>
  <si>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</si>
  <si>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</si>
  <si>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</si>
  <si>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</si>
  <si>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</si>
  <si>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</si>
  <si>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</si>
  <si>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</si>
  <si>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</si>
  <si>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</si>
  <si>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</si>
  <si>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</si>
  <si>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</si>
  <si>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</si>
  <si>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</si>
  <si>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</si>
  <si>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</si>
  <si>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</si>
  <si>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</si>
  <si>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</si>
  <si>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</si>
  <si>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</si>
  <si>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</si>
  <si>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</si>
  <si>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</si>
  <si>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</si>
  <si>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</si>
  <si>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</si>
  <si>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</si>
  <si>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</si>
  <si>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</si>
  <si>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</si>
  <si>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</si>
  <si>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</si>
  <si>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</si>
  <si>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</si>
  <si>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</si>
  <si>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</si>
  <si>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</si>
  <si>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</si>
  <si>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</si>
  <si>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</si>
  <si>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</si>
  <si>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</si>
  <si>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</si>
  <si>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</si>
  <si>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</si>
  <si>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</si>
  <si>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</si>
  <si>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</si>
  <si>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</si>
  <si>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</si>
  <si>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</si>
  <si>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</si>
  <si>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</si>
  <si>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</si>
  <si>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</si>
  <si>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</si>
  <si>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</si>
  <si>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</si>
  <si>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</si>
  <si>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</si>
  <si>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</si>
  <si>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</si>
  <si>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</si>
  <si>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</si>
  <si>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</si>
  <si>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</si>
  <si>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</si>
  <si>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</si>
  <si>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</si>
  <si>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</si>
  <si>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</si>
  <si>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</si>
  <si>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</si>
  <si>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</si>
  <si>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</si>
  <si>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</si>
  <si>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</si>
  <si>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</si>
  <si>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</si>
  <si>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</si>
  <si>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</si>
  <si>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</si>
  <si>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</si>
  <si>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</si>
  <si>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</si>
  <si>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</si>
  <si>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</si>
  <si>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</si>
  <si>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</si>
  <si>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</si>
  <si>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</si>
  <si>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</si>
  <si>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</si>
  <si>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</si>
  <si>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</si>
  <si>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</si>
  <si>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</si>
  <si>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</si>
  <si>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</si>
  <si>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</si>
  <si>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</si>
  <si>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</si>
  <si>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</si>
  <si>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</si>
  <si>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</si>
  <si>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</si>
  <si>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</si>
  <si>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</si>
  <si>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</si>
  <si>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</si>
  <si>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</si>
  <si>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</si>
  <si>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</si>
  <si>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</si>
  <si>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</si>
  <si>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</si>
  <si>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</si>
  <si>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</si>
  <si>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</si>
  <si>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</si>
  <si>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</si>
  <si>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</si>
  <si>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</si>
  <si>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</si>
  <si>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</si>
  <si>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</si>
  <si>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</si>
  <si>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</si>
  <si>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</si>
  <si>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</si>
  <si>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</si>
  <si>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</si>
  <si>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</si>
  <si>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</si>
  <si>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</si>
  <si>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</si>
  <si>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</si>
  <si>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</si>
  <si>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</si>
  <si>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</si>
  <si>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</si>
  <si>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</si>
  <si>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</si>
  <si>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</si>
  <si>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</si>
  <si>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</si>
  <si>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</si>
  <si>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</si>
  <si>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</si>
  <si>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</si>
  <si>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</si>
  <si>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</si>
  <si>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</si>
  <si>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</si>
  <si>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</si>
  <si>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</si>
  <si>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</si>
  <si>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</si>
  <si>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</si>
  <si>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</si>
  <si>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</si>
  <si>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</si>
  <si>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</si>
  <si>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</si>
  <si>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</si>
  <si>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</si>
  <si>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</si>
  <si>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</si>
  <si>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</si>
  <si>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</si>
  <si>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</si>
  <si>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</si>
  <si>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</si>
  <si>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</si>
  <si>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</si>
  <si>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</si>
  <si>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</si>
  <si>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</si>
  <si>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</si>
  <si>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</si>
  <si>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</si>
  <si>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</si>
  <si>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</si>
  <si>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</si>
  <si>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</si>
  <si>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</si>
  <si>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</si>
  <si>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</si>
  <si>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</si>
  <si>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</si>
  <si>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</si>
  <si>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</si>
  <si>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</si>
  <si>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</si>
  <si>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</si>
  <si>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</si>
  <si>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</si>
  <si>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</si>
  <si>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</si>
  <si>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</si>
  <si>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</si>
  <si>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</si>
  <si>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</si>
  <si>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</si>
  <si>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</si>
  <si>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</si>
  <si>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</si>
  <si>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</si>
  <si>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</si>
  <si>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</si>
  <si>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</si>
  <si>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</si>
  <si>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</si>
  <si>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</si>
  <si>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</si>
  <si>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</si>
  <si>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</si>
  <si>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</si>
  <si>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</si>
  <si>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</si>
  <si>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</si>
  <si>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</si>
  <si>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</si>
  <si>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</si>
  <si>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</si>
  <si>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</si>
  <si>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</si>
  <si>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</si>
  <si>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</si>
  <si>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</si>
  <si>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</si>
  <si>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</si>
  <si>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</si>
  <si>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</si>
  <si>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</si>
  <si>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</si>
  <si>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</si>
  <si>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</si>
  <si>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</si>
  <si>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</si>
  <si>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</si>
  <si>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</si>
  <si>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</si>
  <si>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</si>
  <si>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</si>
  <si>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</si>
  <si>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</si>
  <si>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</si>
  <si>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</si>
  <si>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</si>
  <si>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</si>
  <si>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</si>
  <si>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</si>
  <si>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</si>
  <si>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</si>
  <si>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</si>
  <si>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</si>
  <si>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</si>
  <si>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</si>
  <si>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</si>
  <si>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</si>
  <si>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</si>
  <si>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</si>
  <si>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</si>
  <si>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</si>
  <si>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</si>
  <si>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</si>
  <si>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</si>
  <si>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</si>
  <si>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</si>
  <si>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</si>
  <si>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</si>
  <si>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</si>
  <si>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</si>
  <si>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</si>
  <si>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</si>
  <si>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</si>
  <si>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</si>
  <si>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</si>
  <si>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</si>
  <si>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</si>
  <si>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</si>
  <si>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</si>
  <si>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</si>
  <si>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</si>
  <si>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</si>
  <si>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</si>
  <si>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</si>
  <si>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</si>
  <si>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</si>
  <si>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</si>
  <si>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</si>
  <si>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</si>
  <si>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</si>
  <si>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</si>
  <si>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</si>
  <si>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</si>
  <si>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</si>
  <si>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</si>
  <si>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</si>
  <si>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</si>
  <si>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</si>
  <si>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</si>
  <si>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</si>
  <si>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</si>
  <si>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</si>
  <si>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</si>
  <si>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</si>
  <si>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</si>
  <si>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</si>
  <si>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</si>
  <si>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</si>
  <si>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</si>
  <si>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</si>
  <si>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</si>
  <si>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</si>
  <si>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</si>
  <si>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</si>
  <si>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</si>
  <si>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</si>
  <si>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</si>
  <si>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</si>
  <si>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</si>
  <si>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</si>
  <si>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</si>
  <si>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</si>
  <si>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</si>
  <si>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</si>
  <si>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</si>
  <si>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</si>
  <si>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</si>
  <si>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</si>
  <si>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</si>
  <si>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</si>
  <si>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</si>
  <si>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</si>
  <si>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</si>
  <si>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</si>
  <si>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</si>
  <si>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</si>
  <si>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</si>
  <si>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</si>
  <si>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</si>
  <si>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</si>
  <si>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</si>
  <si>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</si>
  <si>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</si>
  <si>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</si>
  <si>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</si>
  <si>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</si>
  <si>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</si>
  <si>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</si>
  <si>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</si>
  <si>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</si>
  <si>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</si>
  <si>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</si>
  <si>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</si>
  <si>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</si>
  <si>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</si>
  <si>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</si>
  <si>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</si>
  <si>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</si>
  <si>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</si>
  <si>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</si>
  <si>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</si>
  <si>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</si>
  <si>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</si>
  <si>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</si>
  <si>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</si>
  <si>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</si>
  <si>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</si>
  <si>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</si>
  <si>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</si>
  <si>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</si>
  <si>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</si>
  <si>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</si>
  <si>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</si>
  <si>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</si>
  <si>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</si>
  <si>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</si>
  <si>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</si>
  <si>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</si>
  <si>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</si>
  <si>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</si>
  <si>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</si>
  <si>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</si>
  <si>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</si>
  <si>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</si>
  <si>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</si>
  <si>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</si>
  <si>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</si>
  <si>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</si>
  <si>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</si>
  <si>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</si>
  <si>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</si>
  <si>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</si>
  <si>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</si>
  <si>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</si>
  <si>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</si>
  <si>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</si>
  <si>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</si>
  <si>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</si>
  <si>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</si>
  <si>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</si>
  <si>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</si>
  <si>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</si>
  <si>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</si>
  <si>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</si>
  <si>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</si>
  <si>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</si>
  <si>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</si>
  <si>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</si>
  <si>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</si>
  <si>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</si>
  <si>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</si>
  <si>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</si>
  <si>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</si>
  <si>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</si>
  <si>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</si>
  <si>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</si>
  <si>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</si>
  <si>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</si>
  <si>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</si>
  <si>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</si>
  <si>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</si>
  <si>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</si>
  <si>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</si>
  <si>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</si>
  <si>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</si>
  <si>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</si>
  <si>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</si>
  <si>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</si>
  <si>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</si>
  <si>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</si>
  <si>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</si>
  <si>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</si>
  <si>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</si>
  <si>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</si>
  <si>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</si>
  <si>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</si>
  <si>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</si>
  <si>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</si>
  <si>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</si>
  <si>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</si>
  <si>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</si>
  <si>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</si>
  <si>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</si>
  <si>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</si>
  <si>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</si>
  <si>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</si>
  <si>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</si>
  <si>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</si>
  <si>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</si>
  <si>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</si>
  <si>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</si>
  <si>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</si>
  <si>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</si>
  <si>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</si>
  <si>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</si>
  <si>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</si>
  <si>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</si>
  <si>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</si>
  <si>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</si>
  <si>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</si>
  <si>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</si>
  <si>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</si>
  <si>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</si>
  <si>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</si>
  <si>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</si>
  <si>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</si>
  <si>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</si>
  <si>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</si>
  <si>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</si>
  <si>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</si>
  <si>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</si>
  <si>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</si>
  <si>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</si>
  <si>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</si>
  <si>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</si>
  <si>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</si>
  <si>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</si>
  <si>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</si>
  <si>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</si>
  <si>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</si>
  <si>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</si>
  <si>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</si>
  <si>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</si>
  <si>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</si>
  <si>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</si>
  <si>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</si>
  <si>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</si>
  <si>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</si>
  <si>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</si>
  <si>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</si>
  <si>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</si>
  <si>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</si>
  <si>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</si>
  <si>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</si>
  <si>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</si>
  <si>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</si>
  <si>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</si>
  <si>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</si>
  <si>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</si>
  <si>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</si>
  <si>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</si>
  <si>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</si>
  <si>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</si>
  <si>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</si>
  <si>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</si>
  <si>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</si>
  <si>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</si>
  <si>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</si>
  <si>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</si>
  <si>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</si>
  <si>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</si>
  <si>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</si>
  <si>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</si>
  <si>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</si>
  <si>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</si>
  <si>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</si>
  <si>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</si>
  <si>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</si>
  <si>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</si>
  <si>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</si>
  <si>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</si>
  <si>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</si>
  <si>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</si>
  <si>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</si>
  <si>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</si>
  <si>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</si>
  <si>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</si>
  <si>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</si>
  <si>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</si>
  <si>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</si>
  <si>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</si>
  <si>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</si>
  <si>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</si>
  <si>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</si>
  <si>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</si>
  <si>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</si>
  <si>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</si>
  <si>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</si>
  <si>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</si>
  <si>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</si>
  <si>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</si>
  <si>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</si>
  <si>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</si>
  <si>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</si>
  <si>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</si>
  <si>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</si>
  <si>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</si>
  <si>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</si>
  <si>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</si>
  <si>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</si>
  <si>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</si>
  <si>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</si>
  <si>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</si>
  <si>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</si>
  <si>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</si>
  <si>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</si>
  <si>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</si>
  <si>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</si>
  <si>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</si>
  <si>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</si>
  <si>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</si>
  <si>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</si>
  <si>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</si>
  <si>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</si>
  <si>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</si>
  <si>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</si>
  <si>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</si>
  <si>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</si>
  <si>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</si>
  <si>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</si>
  <si>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</si>
  <si>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</si>
  <si>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</si>
  <si>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</si>
  <si>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</si>
  <si>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</si>
  <si>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</si>
  <si>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</si>
  <si>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</si>
  <si>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</si>
  <si>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</si>
  <si>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</si>
  <si>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</si>
  <si>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</si>
  <si>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</si>
  <si>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</si>
  <si>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</si>
  <si>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</si>
  <si>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</si>
  <si>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</si>
  <si>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</si>
  <si>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</si>
  <si>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</si>
  <si>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</si>
  <si>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</si>
  <si>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</si>
  <si>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</si>
  <si>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</si>
  <si>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</si>
  <si>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</si>
  <si>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</si>
  <si>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</si>
  <si>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</si>
  <si>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</si>
  <si>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</si>
  <si>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</si>
  <si>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</si>
  <si>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</si>
  <si>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</si>
  <si>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</si>
  <si>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</si>
  <si>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</si>
  <si>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</si>
  <si>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</si>
  <si>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</si>
  <si>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</si>
  <si>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</si>
  <si>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</si>
  <si>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</si>
  <si>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</si>
  <si>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</si>
  <si>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</si>
  <si>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</si>
  <si>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</si>
  <si>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</si>
  <si>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</si>
  <si>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</si>
  <si>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</si>
  <si>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</si>
  <si>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</si>
  <si>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</si>
  <si>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</si>
  <si>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</si>
  <si>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</si>
  <si>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</si>
  <si>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</si>
  <si>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</si>
  <si>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</si>
  <si>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</si>
  <si>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</si>
  <si>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</si>
  <si>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</si>
  <si>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</si>
  <si>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</si>
  <si>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</si>
  <si>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</si>
  <si>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</si>
  <si>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</si>
  <si>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</si>
  <si>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</si>
  <si>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</si>
  <si>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</si>
  <si>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</si>
  <si>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</si>
  <si>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</si>
  <si>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</si>
  <si>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</si>
  <si>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</si>
  <si>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</si>
  <si>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</si>
  <si>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</si>
  <si>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</si>
  <si>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</si>
  <si>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</si>
  <si>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</si>
  <si>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</si>
  <si>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</si>
  <si>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</si>
  <si>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</si>
  <si>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</si>
  <si>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</si>
  <si>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</si>
  <si>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</si>
  <si>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</si>
  <si>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</si>
  <si>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</si>
  <si>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</si>
  <si>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</si>
  <si>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</si>
  <si>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</si>
  <si>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</si>
  <si>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</si>
  <si>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</si>
  <si>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</si>
  <si>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</si>
  <si>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</si>
  <si>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</si>
  <si>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</si>
  <si>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</si>
  <si>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</si>
  <si>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</si>
  <si>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</si>
  <si>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</si>
  <si>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</si>
  <si>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</si>
  <si>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</si>
  <si>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</si>
  <si>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</si>
  <si>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</si>
  <si>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</si>
  <si>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</si>
  <si>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</si>
  <si>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</si>
  <si>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</si>
  <si>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</si>
  <si>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</si>
  <si>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</si>
  <si>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</si>
  <si>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</si>
  <si>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</si>
  <si>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</si>
  <si>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</si>
  <si>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</si>
  <si>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</si>
  <si>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</si>
  <si>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</si>
  <si>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</si>
  <si>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</si>
  <si>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</si>
  <si>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</si>
  <si>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</si>
  <si>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</si>
  <si>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</si>
  <si>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</si>
  <si>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</si>
  <si>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</si>
  <si>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</si>
  <si>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</si>
  <si>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</si>
  <si>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</si>
  <si>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</si>
  <si>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</si>
  <si>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</si>
  <si>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</si>
  <si>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</si>
  <si>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</si>
  <si>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</si>
  <si>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</si>
  <si>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</si>
  <si>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</si>
  <si>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</si>
  <si>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</si>
  <si>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</si>
  <si>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</si>
  <si>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</si>
  <si>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</si>
  <si>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</si>
  <si>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</si>
  <si>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</si>
  <si>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</si>
  <si>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</si>
  <si>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</si>
  <si>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</si>
  <si>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</si>
  <si>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</si>
  <si>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</si>
  <si>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</si>
  <si>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</si>
  <si>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</si>
  <si>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</si>
  <si>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</si>
  <si>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</si>
  <si>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</si>
  <si>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</si>
  <si>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</si>
  <si>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</si>
  <si>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</si>
  <si>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</si>
  <si>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</si>
  <si>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</si>
  <si>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</si>
  <si>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</si>
  <si>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</si>
  <si>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</si>
  <si>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</si>
  <si>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</si>
  <si>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</si>
  <si>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</si>
  <si>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</si>
  <si>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</si>
  <si>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</si>
  <si>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</si>
  <si>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</si>
  <si>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</si>
  <si>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</si>
  <si>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</si>
  <si>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</si>
  <si>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</si>
  <si>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</si>
  <si>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</si>
  <si>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</si>
  <si>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</si>
  <si>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</si>
  <si>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</si>
  <si>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</si>
  <si>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</si>
  <si>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</si>
  <si>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</si>
  <si>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</si>
  <si>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</si>
  <si>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</si>
  <si>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</si>
  <si>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</si>
  <si>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</si>
  <si>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</si>
  <si>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</si>
  <si>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</si>
  <si>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</si>
  <si>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</si>
  <si>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</si>
  <si>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</si>
  <si>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</si>
  <si>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</si>
  <si>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</si>
  <si>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</si>
  <si>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</si>
  <si>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</si>
  <si>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</si>
  <si>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</si>
  <si>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</si>
  <si>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</si>
  <si>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</si>
  <si>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</si>
  <si>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</si>
  <si>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</si>
  <si>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</si>
  <si>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</si>
  <si>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</si>
  <si>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</si>
  <si>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</si>
  <si>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</si>
  <si>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</si>
  <si>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</si>
  <si>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</si>
  <si>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</si>
  <si>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</si>
  <si>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</si>
  <si>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</si>
  <si>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</si>
  <si>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</si>
  <si>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</si>
  <si>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</si>
  <si>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</si>
  <si>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</si>
  <si>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</si>
  <si>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</si>
  <si>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</si>
  <si>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</si>
  <si>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</si>
  <si>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</si>
  <si>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</si>
  <si>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</si>
  <si>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</si>
  <si>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</si>
  <si>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</si>
  <si>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</si>
  <si>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</si>
  <si>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</si>
  <si>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</si>
  <si>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</si>
  <si>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</si>
  <si>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</si>
  <si>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</si>
  <si>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</si>
  <si>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</si>
  <si>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</si>
  <si>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</si>
  <si>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</si>
  <si>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</si>
  <si>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</si>
  <si>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</si>
  <si>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</si>
  <si>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</si>
  <si>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</si>
  <si>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</si>
  <si>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</si>
  <si>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</si>
  <si>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</si>
  <si>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</si>
  <si>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</si>
  <si>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</si>
  <si>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</si>
  <si>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</si>
  <si>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</si>
  <si>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</si>
  <si>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</si>
  <si>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</si>
  <si>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</si>
  <si>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</si>
  <si>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</si>
  <si>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</si>
  <si>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</si>
  <si>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</si>
  <si>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</si>
  <si>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</si>
  <si>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</si>
  <si>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</si>
  <si>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</si>
  <si>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</si>
  <si>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</si>
  <si>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</si>
  <si>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</si>
  <si>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</si>
  <si>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</si>
  <si>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</si>
  <si>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</si>
  <si>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</si>
  <si>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</si>
  <si>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</si>
  <si>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</si>
  <si>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</si>
  <si>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</si>
  <si>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</si>
  <si>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</si>
  <si>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</si>
  <si>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</si>
  <si>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</si>
  <si>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</si>
  <si>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</si>
  <si>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</si>
  <si>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</si>
  <si>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</si>
  <si>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</si>
  <si>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</si>
  <si>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</si>
  <si>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</si>
  <si>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</si>
  <si>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</si>
  <si>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</si>
  <si>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</si>
  <si>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</si>
  <si>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</si>
  <si>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</si>
  <si>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</si>
  <si>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</si>
  <si>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</si>
  <si>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</si>
  <si>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</si>
  <si>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</si>
  <si>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</si>
  <si>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</si>
  <si>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</si>
  <si>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</si>
  <si>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</si>
  <si>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</si>
  <si>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</si>
  <si>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</si>
  <si>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</si>
  <si>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</si>
  <si>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</si>
  <si>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</si>
  <si>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</si>
  <si>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</si>
  <si>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</si>
  <si>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</si>
  <si>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</si>
  <si>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</si>
  <si>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</si>
  <si>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</si>
  <si>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</si>
  <si>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</si>
  <si>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</si>
  <si>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</si>
  <si>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</si>
  <si>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</si>
  <si>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</si>
  <si>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</si>
  <si>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</si>
  <si>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</si>
  <si>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</si>
  <si>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</si>
  <si>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</si>
  <si>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</si>
  <si>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</si>
  <si>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</si>
  <si>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</si>
  <si>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</si>
  <si>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</si>
  <si>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</si>
  <si>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</si>
  <si>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</si>
  <si>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</si>
  <si>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</si>
  <si>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</si>
  <si>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</si>
  <si>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</si>
  <si>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</si>
  <si>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</si>
  <si>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</si>
  <si>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</si>
  <si>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</si>
  <si>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</si>
  <si>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</si>
  <si>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</si>
  <si>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</si>
  <si>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</si>
  <si>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</si>
  <si>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</si>
  <si>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</si>
  <si>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</si>
  <si>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</si>
  <si>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</si>
  <si>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</si>
  <si>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</si>
  <si>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</si>
  <si>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</si>
  <si>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</si>
  <si>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</si>
  <si>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</si>
  <si>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</si>
  <si>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</si>
  <si>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</si>
  <si>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</si>
  <si>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</si>
  <si>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</si>
  <si>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</si>
  <si>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</si>
  <si>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</si>
  <si>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</si>
  <si>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</si>
  <si>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</si>
  <si>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</si>
  <si>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</si>
  <si>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</si>
  <si>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</si>
  <si>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</si>
  <si>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</si>
  <si>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</si>
  <si>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</si>
  <si>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</si>
  <si>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</si>
  <si>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</si>
  <si>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</si>
  <si>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</si>
  <si>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</si>
  <si>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</si>
  <si>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</si>
  <si>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</si>
  <si>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</si>
  <si>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</si>
  <si>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</si>
  <si>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</si>
  <si>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</si>
  <si>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</si>
  <si>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</si>
  <si>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</si>
  <si>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</si>
  <si>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</si>
  <si>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</si>
  <si>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</si>
  <si>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</si>
  <si>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</si>
  <si>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</si>
  <si>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</si>
  <si>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</si>
  <si>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</si>
  <si>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</si>
  <si>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</si>
  <si>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</si>
  <si>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</si>
  <si>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</si>
  <si>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</si>
  <si>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</si>
  <si>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</si>
  <si>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</si>
  <si>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</si>
  <si>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</si>
  <si>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</si>
  <si>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</si>
  <si>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</si>
  <si>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</si>
  <si>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</si>
  <si>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</si>
  <si>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</si>
  <si>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</si>
  <si>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</si>
  <si>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</si>
  <si>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</si>
  <si>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</si>
  <si>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</si>
  <si>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</si>
  <si>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</si>
  <si>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</si>
  <si>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</si>
  <si>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</si>
  <si>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</si>
  <si>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</si>
  <si>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</si>
  <si>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</si>
  <si>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</si>
  <si>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</si>
  <si>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</si>
  <si>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</si>
  <si>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</si>
  <si>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</si>
  <si>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</si>
  <si>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</si>
  <si>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</si>
  <si>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</si>
  <si>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</si>
  <si>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</si>
  <si>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</si>
  <si>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</si>
  <si>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</si>
  <si>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</si>
  <si>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</si>
  <si>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</si>
  <si>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</si>
  <si>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</si>
  <si>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</si>
  <si>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</si>
  <si>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</si>
  <si>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</si>
  <si>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</si>
  <si>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</si>
  <si>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</si>
  <si>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</si>
  <si>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</si>
  <si>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</si>
  <si>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</si>
  <si>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</si>
  <si>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</si>
  <si>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</si>
  <si>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</si>
  <si>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</si>
  <si>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</si>
  <si>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</si>
  <si>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</si>
  <si>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</si>
  <si>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</si>
  <si>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</si>
  <si>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</si>
  <si>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</si>
  <si>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</si>
  <si>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</si>
  <si>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</si>
  <si>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</si>
  <si>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</si>
  <si>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</si>
  <si>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</si>
  <si>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</si>
  <si>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</si>
  <si>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</si>
  <si>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</si>
  <si>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</si>
  <si>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</si>
  <si>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</si>
  <si>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</si>
  <si>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</si>
  <si>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</si>
  <si>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</si>
  <si>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</si>
  <si>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</si>
  <si>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</si>
  <si>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</si>
  <si>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</si>
  <si>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</si>
  <si>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</si>
  <si>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</si>
  <si>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</si>
  <si>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</si>
  <si>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</si>
  <si>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</si>
  <si>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</si>
  <si>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</si>
  <si>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</si>
  <si>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</si>
  <si>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</si>
  <si>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</si>
  <si>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</si>
  <si>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</si>
  <si>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</si>
  <si>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</si>
  <si>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</si>
  <si>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</si>
  <si>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</si>
  <si>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</si>
  <si>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</si>
  <si>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</si>
  <si>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</si>
  <si>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</si>
  <si>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</si>
  <si>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</si>
  <si>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</si>
  <si>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</si>
  <si>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</si>
  <si>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</si>
  <si>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</si>
  <si>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</si>
  <si>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</si>
  <si>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</si>
  <si>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</si>
  <si>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</si>
  <si>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</si>
  <si>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</si>
  <si>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</si>
  <si>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</si>
  <si>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</si>
  <si>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</si>
  <si>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</si>
  <si>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</si>
  <si>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</si>
  <si>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</si>
  <si>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</si>
  <si>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</si>
  <si>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</si>
  <si>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</si>
  <si>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</si>
  <si>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</si>
  <si>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</si>
  <si>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</si>
  <si>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</si>
  <si>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</si>
  <si>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</si>
  <si>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</si>
  <si>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</si>
  <si>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</si>
  <si>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</si>
  <si>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</si>
  <si>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</si>
  <si>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</si>
  <si>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</si>
  <si>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</si>
  <si>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</si>
  <si>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</si>
  <si>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</si>
  <si>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</si>
  <si>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</si>
  <si>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</si>
  <si>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</si>
  <si>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</si>
  <si>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</si>
  <si>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</si>
  <si>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</si>
  <si>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</si>
  <si>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</si>
  <si>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</si>
  <si>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</si>
  <si>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</si>
  <si>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</si>
  <si>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</si>
  <si>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</si>
  <si>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</si>
  <si>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</si>
  <si>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</si>
  <si>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</si>
  <si>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</si>
  <si>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</si>
  <si>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</si>
  <si>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</si>
  <si>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</si>
  <si>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</si>
  <si>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</si>
  <si>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</si>
  <si>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</si>
  <si>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</si>
  <si>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</si>
  <si>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</si>
  <si>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</si>
  <si>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</si>
  <si>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</si>
  <si>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</si>
  <si>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</si>
  <si>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</si>
  <si>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</si>
  <si>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</si>
  <si>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</si>
  <si>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</si>
  <si>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</si>
  <si>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</si>
  <si>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</si>
  <si>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</si>
  <si>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</si>
  <si>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</si>
  <si>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</si>
  <si>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</si>
  <si>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</si>
  <si>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</si>
  <si>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</si>
  <si>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</si>
  <si>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</si>
  <si>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</si>
  <si>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</si>
  <si>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</si>
  <si>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</si>
  <si>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</si>
  <si>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</si>
  <si>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</si>
  <si>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</si>
  <si>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</si>
  <si>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</si>
  <si>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</si>
  <si>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</si>
  <si>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</si>
  <si>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</si>
  <si>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</si>
  <si>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</si>
  <si>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</si>
  <si>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</si>
  <si>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</si>
  <si>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</si>
  <si>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</si>
  <si>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</si>
  <si>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</si>
  <si>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</si>
  <si>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</si>
  <si>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</si>
  <si>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</si>
  <si>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</si>
  <si>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</si>
  <si>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</si>
  <si>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</si>
  <si>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</si>
  <si>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</si>
  <si>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</si>
  <si>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</si>
  <si>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</si>
  <si>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</si>
  <si>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</si>
  <si>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</si>
  <si>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</si>
  <si>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</si>
  <si>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</si>
  <si>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</si>
  <si>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</si>
  <si>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</si>
  <si>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</si>
  <si>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</si>
  <si>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</si>
  <si>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</si>
  <si>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</si>
  <si>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</si>
  <si>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</si>
  <si>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</si>
  <si>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</si>
  <si>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</si>
  <si>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</si>
  <si>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</si>
  <si>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</si>
  <si>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</si>
  <si>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</si>
  <si>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</si>
  <si>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</si>
  <si>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</si>
  <si>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</si>
  <si>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</si>
  <si>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</si>
  <si>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</si>
  <si>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</si>
  <si>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</si>
  <si>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</si>
  <si>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</si>
  <si>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</si>
  <si>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</si>
  <si>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</si>
  <si>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</si>
  <si>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</si>
  <si>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</si>
  <si>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</si>
  <si>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</si>
  <si>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</si>
  <si>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</si>
  <si>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</si>
  <si>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</si>
  <si>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</si>
  <si>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</si>
  <si>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</si>
  <si>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</si>
  <si>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</si>
  <si>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</si>
  <si>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</si>
  <si>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</si>
  <si>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</si>
  <si>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</si>
  <si>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</si>
  <si>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</si>
  <si>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</si>
  <si>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</si>
  <si>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</si>
  <si>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</si>
  <si>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</si>
  <si>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</si>
  <si>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</si>
  <si>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</si>
  <si>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</si>
  <si>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</si>
  <si>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</si>
  <si>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</si>
  <si>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</si>
  <si>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</si>
  <si>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</si>
  <si>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</si>
  <si>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</si>
  <si>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</si>
  <si>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</si>
  <si>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</si>
  <si>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</si>
  <si>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</si>
  <si>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</si>
  <si>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</si>
  <si>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</si>
  <si>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</si>
  <si>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</si>
  <si>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</si>
  <si>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</si>
  <si>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</si>
  <si>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</si>
  <si>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</si>
  <si>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</si>
  <si>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</si>
  <si>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</si>
  <si>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</si>
  <si>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</si>
  <si>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</si>
  <si>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</si>
  <si>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</si>
  <si>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</si>
  <si>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</si>
  <si>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</si>
  <si>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</si>
  <si>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</si>
  <si>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</si>
  <si>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</si>
  <si>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</si>
  <si>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</si>
  <si>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</si>
  <si>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</si>
  <si>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</si>
  <si>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</si>
  <si>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</si>
  <si>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</si>
  <si>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</si>
  <si>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</si>
  <si>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</si>
  <si>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</si>
  <si>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</si>
  <si>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</si>
  <si>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</si>
  <si>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</si>
  <si>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</si>
  <si>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</si>
  <si>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</si>
  <si>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</si>
  <si>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</si>
  <si>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</si>
  <si>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</si>
  <si>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</si>
  <si>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</si>
  <si>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</si>
  <si>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</si>
  <si>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</si>
  <si>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</si>
  <si>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</si>
  <si>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</si>
  <si>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</si>
  <si>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</si>
  <si>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</si>
  <si>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</si>
  <si>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</si>
  <si>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</si>
  <si>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</si>
  <si>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</si>
  <si>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</si>
  <si>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</si>
  <si>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</si>
  <si>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</si>
  <si>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</si>
  <si>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</si>
  <si>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</si>
  <si>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</si>
  <si>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</si>
  <si>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</si>
  <si>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</si>
  <si>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</si>
  <si>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</si>
  <si>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</si>
  <si>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</si>
  <si>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</si>
  <si>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</si>
  <si>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</si>
  <si>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</si>
  <si>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</si>
  <si>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</si>
  <si>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</si>
  <si>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</si>
  <si>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</si>
  <si>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</si>
  <si>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</si>
  <si>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</si>
  <si>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</si>
  <si>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</si>
  <si>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</si>
  <si>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</si>
  <si>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</si>
  <si>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</si>
  <si>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</si>
  <si>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</si>
  <si>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</si>
  <si>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</si>
  <si>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</si>
  <si>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</si>
  <si>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</si>
  <si>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</si>
  <si>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</si>
  <si>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</si>
  <si>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</si>
  <si>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</si>
  <si>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</si>
  <si>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</si>
  <si>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</si>
  <si>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</si>
  <si>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</si>
  <si>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</si>
  <si>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</si>
  <si>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</si>
  <si>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</si>
  <si>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</si>
  <si>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</si>
  <si>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</si>
  <si>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</si>
  <si>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</si>
  <si>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</si>
  <si>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</si>
  <si>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</si>
  <si>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</si>
  <si>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</si>
  <si>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</si>
  <si>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</si>
  <si>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</si>
  <si>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</si>
  <si>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</si>
  <si>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</si>
  <si>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</si>
  <si>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</si>
  <si>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</si>
  <si>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</si>
  <si>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</si>
  <si>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</si>
  <si>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</si>
  <si>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</si>
  <si>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</si>
  <si>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</si>
  <si>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</si>
  <si>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</si>
  <si>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</si>
  <si>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</si>
  <si>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</si>
  <si>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</si>
  <si>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</si>
  <si>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</si>
  <si>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</si>
  <si>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</si>
  <si>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</si>
  <si>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</si>
  <si>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</si>
  <si>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</si>
  <si>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</si>
  <si>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</si>
  <si>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</si>
  <si>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</si>
  <si>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</si>
  <si>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</si>
  <si>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</si>
  <si>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</si>
  <si>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</si>
  <si>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</si>
  <si>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</si>
  <si>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</si>
  <si>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</si>
  <si>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</si>
  <si>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</si>
  <si>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</si>
  <si>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</si>
  <si>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</si>
  <si>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</si>
  <si>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</si>
  <si>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</si>
  <si>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</si>
  <si>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</si>
  <si>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</si>
  <si>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</si>
  <si>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</si>
  <si>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</si>
  <si>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</si>
  <si>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</si>
  <si>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</si>
  <si>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</si>
  <si>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</si>
  <si>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</si>
  <si>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</si>
  <si>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</si>
  <si>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</si>
  <si>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</si>
  <si>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</si>
  <si>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</si>
  <si>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</si>
  <si>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</si>
  <si>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</si>
  <si>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</si>
  <si>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</si>
  <si>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</si>
  <si>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</si>
  <si>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</si>
  <si>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</si>
  <si>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</si>
  <si>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</si>
  <si>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</si>
  <si>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</si>
  <si>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</si>
  <si>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</si>
  <si>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</si>
  <si>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</si>
  <si>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</si>
  <si>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</si>
  <si>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</si>
  <si>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</si>
  <si>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</si>
  <si>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</si>
  <si>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</si>
  <si>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</si>
  <si>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</si>
  <si>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</si>
  <si>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</si>
  <si>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</si>
  <si>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</si>
  <si>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</si>
  <si>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</si>
  <si>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</si>
  <si>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</si>
  <si>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</si>
  <si>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</si>
  <si>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</si>
  <si>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</si>
  <si>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</si>
  <si>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</si>
  <si>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</si>
  <si>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</si>
  <si>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</si>
  <si>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</si>
  <si>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</si>
  <si>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</si>
  <si>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</si>
  <si>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</si>
  <si>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</si>
  <si>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</si>
  <si>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</si>
  <si>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</si>
  <si>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</si>
  <si>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</si>
  <si>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</si>
  <si>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</si>
  <si>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</si>
  <si>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</si>
  <si>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</si>
  <si>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</si>
  <si>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</si>
  <si>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</si>
  <si>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</si>
  <si>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</si>
  <si>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</si>
  <si>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</si>
  <si>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</si>
  <si>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</si>
  <si>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</si>
  <si>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</si>
  <si>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</si>
  <si>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</si>
  <si>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</si>
  <si>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</si>
  <si>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</si>
  <si>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</si>
  <si>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</si>
  <si>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</si>
  <si>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</si>
  <si>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</si>
  <si>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</si>
  <si>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</si>
  <si>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</si>
  <si>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</si>
  <si>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</si>
  <si>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</si>
  <si>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</si>
  <si>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</si>
  <si>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</si>
  <si>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</si>
  <si>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</si>
  <si>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</si>
  <si>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</si>
  <si>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</si>
  <si>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</si>
  <si>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</si>
  <si>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</si>
  <si>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</si>
  <si>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</si>
  <si>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</si>
  <si>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</si>
  <si>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</si>
  <si>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</si>
  <si>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</si>
  <si>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</si>
  <si>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</si>
  <si>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</si>
  <si>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</si>
  <si>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</si>
  <si>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</si>
  <si>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</si>
  <si>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</si>
  <si>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</si>
  <si>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</si>
  <si>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</si>
  <si>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</si>
  <si>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</si>
  <si>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</si>
  <si>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</si>
  <si>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</si>
  <si>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</si>
  <si>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</si>
  <si>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</si>
  <si>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</si>
  <si>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</si>
  <si>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</si>
  <si>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</si>
  <si>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</si>
  <si>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</si>
  <si>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</si>
  <si>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</si>
  <si>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</si>
  <si>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</si>
  <si>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</si>
  <si>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</si>
  <si>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</si>
  <si>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</si>
  <si>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</si>
  <si>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</si>
  <si>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</si>
  <si>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</si>
  <si>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</si>
  <si>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</si>
  <si>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</si>
  <si>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</si>
  <si>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</si>
  <si>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</si>
  <si>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</si>
  <si>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</si>
  <si>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</si>
  <si>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</si>
  <si>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</si>
  <si>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</si>
  <si>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</si>
  <si>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</si>
  <si>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</si>
  <si>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</si>
  <si>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</si>
  <si>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</si>
  <si>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</si>
  <si>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</si>
  <si>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</si>
  <si>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</si>
  <si>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</si>
  <si>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</si>
  <si>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</si>
  <si>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</si>
  <si>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</si>
  <si>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</si>
  <si>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</si>
  <si>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</si>
  <si>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</si>
  <si>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</si>
  <si>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</si>
  <si>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</si>
  <si>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</si>
  <si>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</si>
  <si>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</si>
  <si>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</si>
  <si>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</si>
  <si>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</si>
  <si>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</si>
  <si>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</si>
  <si>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</si>
  <si>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</si>
  <si>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</si>
  <si>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</si>
  <si>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</si>
  <si>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</si>
  <si>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</si>
  <si>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</si>
  <si>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</si>
  <si>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</si>
  <si>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</si>
  <si>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</si>
  <si>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</si>
  <si>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</si>
  <si>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</si>
  <si>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</si>
  <si>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</si>
  <si>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</si>
  <si>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</si>
  <si>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</si>
  <si>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</si>
  <si>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</si>
  <si>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</si>
  <si>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</si>
  <si>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</si>
  <si>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</si>
  <si>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</si>
  <si>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</si>
  <si>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</si>
  <si>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</si>
  <si>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</si>
  <si>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</si>
  <si>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</si>
  <si>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</si>
  <si>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</si>
  <si>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</si>
  <si>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</si>
  <si>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</si>
  <si>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</si>
  <si>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</si>
  <si>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</si>
  <si>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</si>
  <si>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</si>
  <si>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</si>
  <si>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</si>
  <si>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</si>
  <si>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</si>
  <si>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</si>
  <si>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</si>
  <si>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</si>
  <si>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</si>
  <si>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</si>
  <si>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</si>
  <si>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</si>
  <si>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</si>
  <si>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</si>
  <si>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</si>
  <si>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</si>
  <si>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</si>
  <si>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</si>
  <si>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</si>
  <si>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</si>
  <si>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</si>
  <si>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</si>
  <si>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</si>
  <si>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</si>
  <si>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</si>
  <si>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</si>
  <si>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</si>
  <si>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</si>
  <si>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</si>
  <si>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</si>
  <si>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</si>
  <si>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</si>
  <si>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</si>
  <si>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</si>
  <si>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</si>
  <si>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</si>
  <si>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</si>
  <si>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</si>
  <si>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</si>
  <si>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</si>
  <si>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</si>
  <si>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</si>
  <si>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</si>
  <si>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</si>
  <si>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</si>
  <si>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</si>
  <si>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</si>
  <si>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</si>
  <si>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</si>
  <si>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</si>
  <si>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</si>
  <si>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</si>
  <si>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</si>
  <si>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</si>
  <si>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</si>
  <si>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</si>
  <si>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</si>
  <si>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</si>
  <si>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</si>
  <si>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</si>
  <si>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</si>
  <si>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</si>
  <si>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</si>
  <si>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</si>
  <si>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</si>
  <si>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</si>
  <si>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</si>
  <si>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</si>
  <si>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</si>
  <si>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</si>
  <si>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</si>
  <si>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</si>
  <si>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70min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</si>
  <si>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</si>
  <si>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</si>
  <si>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</si>
  <si>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</si>
  <si>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</si>
  <si>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</si>
  <si>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</si>
  <si>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</si>
  <si>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</si>
  <si>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</si>
  <si>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</si>
  <si>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</si>
  <si>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</si>
  <si>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</si>
  <si>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</si>
  <si>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</si>
  <si>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</si>
  <si>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</si>
  <si>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</si>
  <si>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</si>
  <si>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</si>
  <si>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</si>
  <si>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</si>
  <si>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</si>
  <si>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</si>
  <si>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</si>
  <si>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</si>
  <si>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</si>
  <si>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</si>
  <si>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</si>
  <si>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</si>
  <si>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</si>
  <si>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</si>
  <si>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</si>
  <si>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</si>
  <si>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</si>
  <si>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</si>
  <si>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</si>
  <si>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</si>
  <si>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</si>
  <si>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</si>
  <si>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</si>
  <si>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</si>
  <si>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</si>
  <si>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</si>
  <si>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</si>
  <si>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</si>
  <si>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</si>
  <si>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</si>
  <si>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</si>
  <si>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</si>
  <si>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</si>
  <si>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</si>
  <si>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</si>
  <si>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</si>
  <si>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</si>
  <si>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</si>
  <si>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</si>
  <si>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</si>
  <si>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</si>
  <si>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</si>
  <si>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</si>
  <si>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</si>
  <si>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</si>
  <si>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</si>
  <si>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</si>
  <si>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</si>
  <si>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</si>
  <si>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</si>
  <si>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</si>
  <si>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</si>
  <si>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</si>
  <si>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</si>
  <si>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</si>
  <si>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</si>
  <si>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</si>
  <si>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</si>
  <si>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</si>
  <si>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</si>
  <si>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</si>
  <si>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</si>
  <si>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</si>
  <si>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</si>
  <si>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 xml:space="preserve">Restored by PG </t>
  </si>
  <si>
    <t xml:space="preserve"> PCM-20250215-00000830 </t>
  </si>
  <si>
    <t>LTE site still down and  site located in aramco area access issue need special permission</t>
  </si>
  <si>
    <t xml:space="preserve">NO PCM </t>
  </si>
  <si>
    <t>team was facing traffic jam,on the way at site TS now</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</si>
  <si>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</si>
  <si>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</si>
  <si>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</si>
  <si>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</si>
  <si>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</si>
  <si>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</si>
  <si>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</si>
  <si>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</si>
  <si>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PCM-20251118-00001098</t>
  </si>
  <si>
    <t>team on the way need 30 minutes</t>
  </si>
  <si>
    <t>PCM-20251118-00001217</t>
  </si>
  <si>
    <t>team on the way need 80 minutes</t>
  </si>
  <si>
    <t>PCM-20251118-00001235</t>
  </si>
  <si>
    <t>team on the way need 45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</si>
</sst>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0" borderId="9" xfId="0" applyFont="1" applyBorder="1" applyAlignment="1">
      <alignment horizontal="center" vertical="center" wrapText="1"/>
    </xf>
    <xf numFmtId="0" fontId="8" fillId="9" borderId="8" xfId="0" applyNumberFormat="1" applyFont="1" applyFill="1" applyBorder="1" applyAlignment="1">
      <alignment horizontal="center" vertical="center"/>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316.72579583333572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c r="F3" s="127"/>
      <c r="G3" s="131">
        <f ca="1">IFERROR(NOW()-F3,"")</f>
        <v>45979.674221759262</v>
      </c>
      <c r="H3" s="127">
        <v>45979.607430555552</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45979.674221759262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45979.674221759262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45979.674221759262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45979.674221759262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45979.674221759262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45979.674221759262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45979.674221759262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45979.674221759262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45979.674221759262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45979.674221759262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45979.674221759262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45979.674221759262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45979.674221759262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45979.674221759262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45979.674221759262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45979.674221759262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45979.674221759262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45979.674221759262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45979.674221759262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45979.674221759262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45979.674221759262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45979.674221759262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45979.674221759262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45979.674221759262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45979.674221759262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45979.674221759262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45979.674221759262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45979.674221759262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45979.674221759262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45979.674221759262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45979.674221759262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45979.674221759262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45979.674221759262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45979.674221759262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45979.674221759262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45979.674221759262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45979.674221759262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45979.674221759262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45979.674221759262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45979.674221759262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45979.674221759262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45979.674221759262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45979.674221759262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45979.674221759262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45979.674221759262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45979.674221759262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45979.674221759262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45979.674221759262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45979.674221759262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45979.674221759262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45979.674221759262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45979.674221759262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45979.674221759262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45979.674221759262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45979.674221759262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45979.674221759262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45979.674221759262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45979.674221759262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45979.674221759262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45979.674221759262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45979.674221759262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45979.674221759262</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D5194FF9-4EF3-4726-B9AA-389AE4EB7889}"/>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pane ySplit="1" topLeftCell="A2" activePane="bottomLeft" state="frozen"/>
      <selection pane="bottomLeft"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154.67438402777771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3</v>
      </c>
      <c r="D4" s="18" t="s">
        <v>12130</v>
      </c>
      <c r="E4" s="102" t="s">
        <v>39102</v>
      </c>
      <c r="F4" s="103">
        <v>45979.594456018516</v>
      </c>
      <c r="G4" s="104">
        <f ca="1">IFERROR(NOW()-F4,"-")</f>
        <v>7.9765740745642688E-2</v>
      </c>
      <c r="H4" s="103">
        <v>45979.585509259261</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2" customFormat="1" ht="31.5" customHeight="1">
      <c r="A5" s="101"/>
      <c r="B5" s="141" t="str">
        <f>IFERROR(VLOOKUP(D5,DB!A:K,11,0),"")</f>
        <v/>
      </c>
      <c r="C5" s="18"/>
      <c r="D5" s="18"/>
      <c r="E5" s="102"/>
      <c r="F5" s="103"/>
      <c r="G5" s="104">
        <f ca="1">IFERROR(NOW()-F5,"-")</f>
        <v>45979.674221759262</v>
      </c>
      <c r="H5" s="103"/>
      <c r="I5" s="141" t="str">
        <f>IFERROR(VLOOKUP(D5,DB!A:F,6,0),"")</f>
        <v/>
      </c>
      <c r="J5" s="141" t="str">
        <f>IFERROR(VLOOKUP(D5,DB!A:G,7,0),"")</f>
        <v/>
      </c>
      <c r="K5" s="19"/>
      <c r="L5" s="141"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42" customFormat="1" ht="31.5" customHeight="1">
      <c r="A6" s="101"/>
      <c r="B6" s="141" t="str">
        <f>IFERROR(VLOOKUP(D6,DB!A:K,11,0),"")</f>
        <v/>
      </c>
      <c r="C6" s="18"/>
      <c r="D6" s="18"/>
      <c r="E6" s="102"/>
      <c r="F6" s="103"/>
      <c r="G6" s="104">
        <f ca="1">IFERROR(NOW()-F6,"-")</f>
        <v>45979.674221759262</v>
      </c>
      <c r="H6" s="103"/>
      <c r="I6" s="141" t="str">
        <f>IFERROR(VLOOKUP(D6,DB!A:F,6,0),"")</f>
        <v/>
      </c>
      <c r="J6" s="141" t="str">
        <f>IFERROR(VLOOKUP(D6,DB!A:G,7,0),"")</f>
        <v/>
      </c>
      <c r="K6" s="19"/>
      <c r="L6" s="141"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45979.674221759262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45979.674221759262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45979.674221759262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45979.674221759262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45979.674221759262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45979.674221759262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45979.674221759262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45979.674221759262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45979.674221759262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45979.674221759262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45979.674221759262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45979.674221759262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45979.674221759262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45979.674221759262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45979.674221759262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45979.674221759262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45979.674221759262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45979.674221759262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45979.674221759262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45979.674221759262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45979.674221759262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45979.674221759262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45979.674221759262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45979.674221759262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45979.674221759262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45979.674221759262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45979.674221759262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45979.674221759262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45979.674221759262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45979.674221759262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45979.674221759262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45979.674221759262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45979.674221759262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45979.674221759262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45979.674221759262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45979.674221759262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45979.674221759262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45979.674221759262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45979.674221759262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45979.674221759262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45979.674221759262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45979.674221759262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45979.674221759262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45979.674221759262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45979.674221759262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45979.674221759262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45979.674221759262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45979.674221759262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45979.674221759262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45979.674221759262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45979.674221759262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45979.674221759262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45979.674221759262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45979.674221759262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45979.674221759262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45979.674221759262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45979.674221759262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45979.674221759262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45979.674221759262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45979.674221759262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45979.674221759262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45979.674221759262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45979.674221759262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45979.674221759262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45979.674221759262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45979.674221759262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45979.674221759262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45979.674221759262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45979.674221759262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45979.674221759262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45979.674221759262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45979.674221759262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45979.674221759262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45979.674221759262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45979.674221759262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45979.674221759262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45979.674221759262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45979.674221759262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45979.674221759262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45979.674221759262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45979.674221759262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45979.674221759262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45979.674221759262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45979.674221759262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45979.674221759262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45979.674221759262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45979.674221759262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45979.674221759262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45979.674221759262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45979.674221759262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45979.674221759262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45979.674221759262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45979.674221759262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45979.674221759262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45979.674221759262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45979.674221759262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45979.674221759262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45979.674221759262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45979.674221759262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45979.674221759262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45979.674221759262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45979.674221759262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45979.674221759262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45979.674221759262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45979.674221759262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45979.674221759262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45979.674221759262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45979.674221759262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45979.674221759262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45979.674221759262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45979.674221759262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45979.674221759262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45979.674221759262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45979.674221759262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45979.674221759262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45979.674221759262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45979.674221759262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45979.674221759262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45979.674221759262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45979.674221759262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45979.674221759262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45979.674221759262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45979.674221759262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45979.674221759262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45979.674221759262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45979.674221759262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45979.674221759262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45979.674221759262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45979.674221759262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45979.674221759262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45979.674221759262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45979.674221759262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45979.674221759262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45979.674221759262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45979.674221759262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45979.674221759262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45979.674221759262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45979.674221759262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45979.674221759262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45979.674221759262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45979.674221759262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45979.674221759262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45979.674221759262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45979.674221759262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45979.674221759262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45979.674221759262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45979.674221759262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45979.674221759262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45979.674221759262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45979.674221759262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45979.674221759262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45979.674221759262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45979.674221759262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45979.674221759262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45979.674221759262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45979.674221759262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45979.674221759262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45979.674221759262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45979.674221759262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45979.674221759262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45979.674221759262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45979.674221759262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45979.674221759262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45979.674221759262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45979.674221759262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45979.674221759262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45979.674221759262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45979.674221759262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45979.674221759262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45979.674221759262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45979.674221759262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45979.674221759262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45979.674221759262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45979.674221759262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45979.674221759262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45979.674221759262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45979.674221759262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45979.674221759262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45979.674221759262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45979.674221759262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45979.674221759262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45979.674221759262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45979.674221759262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45979.674221759262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45979.674221759262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45979.674221759262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45979.674221759262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45979.674221759262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45979.674221759262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45979.674221759262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45979.674221759262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45979.674221990739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45979.674221990739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45979.674221990739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45979.674221990739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45979.674221990739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45979.674221990739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45979.674221990739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45979.674221990739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45979.674221990739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45979.674221990739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45979.674221990739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45979.674221990739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45979.674221990739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45979.674221990739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45979.674221990739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45979.674221990739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45979.674221990739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45979.674221990739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45979.674221990739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45979.674221990739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45979.674221990739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45979.674221990739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45979.674221990739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45979.674221990739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45979.674221990739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45979.674221990739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45979.674221990739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45979.674221990739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45979.674221990739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45979.674221990739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45979.674221990739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45979.674221990739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45979.674221990739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45979.674221990739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45979.674221990739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45979.674221990739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45979.674221990739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45979.674221990739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45979.674221990739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45979.674221990739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45979.674221990739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45979.674221990739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45979.674221990739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45979.674221990739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45979.674221990739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45979.674221990739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45979.674221990739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45979.674221990739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45979.674221990739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45979.674221990739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45979.674221990739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45979.674221990739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45979.674221990739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45979.674221990739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45979.674221990739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45979.674221990739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45979.674221990739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45979.674221990739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45979.674221990739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45979.674221990739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45979.674221990739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45979.674221990739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45979.674221990739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45979.674221990739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45979.674221990739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45979.674221990739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45979.674221990739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45979.674221990739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45979.674221990739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45979.674221990739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45979.674221990739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45979.674221990739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45979.674221990739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45979.674221990739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45979.674221990739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45979.674221990739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45979.674221990739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45979.674221990739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45979.674221990739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45979.674221990739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45979.674221990739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45979.674221990739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45979.674221990739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45979.674221990739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45979.674221990739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45979.674221990739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45979.674221990739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45979.674221990739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45979.674221990739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45979.674221990739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45979.674221990739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45979.674221990739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45979.674221990739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45979.674221990739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45979.674221990739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45979.674221990739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45979.674221990739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45979.674221990739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45979.674221990739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45979.674221990739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45979.674221990739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45979.674221990739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45979.674221990739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45979.674221990739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45979.674221990739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45979.674221990739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45979.674221990739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45979.674221990739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45979.674221990739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45979.674221990739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45979.674221990739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45979.674221990739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45979.674221990739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45979.674221990739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45979.674221990739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45979.674221990739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45979.674221990739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45979.674221990739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45979.674221990739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45979.674221990739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45979.674221990739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45979.674221990739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45979.674221990739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45979.674221990739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45979.674221990739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45979.674221990739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45979.674221990739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45979.674221990739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45979.674221990739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45979.674221990739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45979.674221990739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45979.674221990739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45979.674221990739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45979.674221990739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45979.674221990739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45979.674221990739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45979.674221990739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45979.674221990739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45979.674221990739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45979.674221990739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45979.674221990739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45979.674221990739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45979.674221990739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45979.674221990739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45979.674221990739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45979.674221990739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45979.674221990739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45979.674221990739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45979.674221990739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45979.674221990739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45979.674221990739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45979.674221990739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45979.674221990739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45979.674221990739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45979.674221990739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45979.674221990739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45979.674221990739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45979.674221990739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45979.674221990739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45979.674221990739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45979.674221990739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45979.674221990739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45979.674221990739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45979.674221990739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45979.674221990739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45979.674221990739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45979.674221990739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45979.674221990739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45979.674221990739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45979.674221990739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45979.674221990739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45979.674221990739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45979.674221990739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45979.674221990739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45979.674221990739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45979.674221990739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45979.674221990739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45979.674221990739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45979.674221990739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45979.674221990739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45979.674221990739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45979.674221990739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45979.674221990739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45979.674221990739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45979.674221990739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45979.674221990739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45979.674221990739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45979.674221990739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45979.674221990739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45979.674221990739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45979.674221990739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45979.674221990739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45979.674221990739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45979.674221990739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45979.674221990739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45979.674221990739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45979.674221990739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45979.674221990739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45979.674221990739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45979.674221990739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45979.674221990739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45979.674221990739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45979.674221990739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45979.674221990739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45979.674221990739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45979.674221990739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45979.674221990739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45979.674221990739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45979.674221990739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45979.674221990739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45979.674221990739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45979.674221990739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45979.674221990739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45979.674221990739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45979.674221990739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45979.674221990739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45979.674221990739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45979.674221990739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45979.674221990739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45979.674221990739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45979.674221990739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45979.674221990739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45979.674221990739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45979.674221990739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45979.674221990739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45979.674221990739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45979.674221990739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45979.674221990739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45979.674221990739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45979.674221990739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45979.674221990739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45979.674221990739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45979.674221990739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45979.674221990739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45979.674221990739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45979.674221990739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45979.674221990739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45979.674221990739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45979.674221990739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45979.674221990739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45979.674221990739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45979.674221990739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45979.674221990739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45979.674221990739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45979.674221990739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45979.674221990739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45979.674221990739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45979.674221990739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45979.674221990739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45979.674221990739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45979.674221990739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45979.674221990739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45979.674221990739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45979.674221990739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45979.674221990739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45979.674221990739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45979.674221990739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45979.674221990739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45979.674221990739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45979.674221990739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45979.674221990739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45979.674221990739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45979.674221990739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45979.674221990739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45979.674221990739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45979.674221990739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45979.674221990739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45979.674221990739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45979.674221990739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45979.674221990739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45979.674221990739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45979.674221990739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45979.674221990739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45979.674221990739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45979.674221990739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45979.674221990739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45979.674221990739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45979.674221990739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45979.674221990739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45979.674221990739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45979.674221990739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45979.674221990739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45979.674221990739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45979.674221990739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45979.674221990739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45979.674221990739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45979.674221990739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45979.674221990739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45979.674221990739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45979.674221990739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45979.674221990739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45979.674221990739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45979.674221990739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45979.674221990739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45979.674221990739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45979.674221990739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45979.674221990739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45979.674221990739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45979.674221990739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45979.674221990739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45979.674221990739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45979.674221990739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45979.674221990739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45979.674221990739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45979.674221990739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45979.674221990739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45979.674221990739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45979.674221990739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45979.674221990739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45979.674221990739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45979.674221990739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45979.674221990739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45979.674221990739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45979.674221990739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45979.674221990739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45979.674221990739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45979.674221990739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45979.674221990739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45979.674221990739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45979.674221990739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45979.674221990739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45979.674221990739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45979.674221990739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45979.674221990739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45979.674221990739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45979.674221990739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45979.674221990739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45979.674221990739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45979.674221990739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45979.674221990739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45979.674221990739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45979.674221990739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45979.674221990739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45979.674221990739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45979.674221990739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45979.674221990739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45979.674221990739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45979.674221990739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45979.674221990739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45979.674221990739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45979.674221990739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45979.674221990739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45979.674221990739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45979.674221990739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45979.674221990739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45979.674221990739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45979.674221990739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45979.674221990739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45979.674221990739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45979.674221990739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45979.674221990739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45979.674221990739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45979.674221990739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45979.674221990739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45979.674221990739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45979.674221990739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45979.674221990739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45979.674221990739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45979.674221990739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45979.674221990739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45979.674221990739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45979.674221990739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45979.674221990739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45979.674221990739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45979.674221990739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45979.674221990739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45979.674221990739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45979.674221990739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45979.674221990739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45979.674221990739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45979.674221990739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45979.674221990739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45979.674221990739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45979.674221990739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45979.674221990739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45979.674221990739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45979.674221990739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45979.674221990739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45979.674221990739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45979.674221990739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45979.674221990739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45979.674221990739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45979.674221990739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45979.674221990739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45979.674221990739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45979.674221990739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45979.674221990739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45979.674221990739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45979.674221990739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45979.674221990739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45979.674221990739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45979.674221990739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45979.674221990739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45979.674221990739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45979.674221990739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45979.674221990739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45979.674221990739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45979.674221990739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45979.674221990739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45979.674221990739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45979.674221990739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45979.674221990739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45979.674221990739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45979.674221990739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45979.674221990739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45979.674221990739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45979.674221990739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45979.674221990739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45979.674221990739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45979.674221990739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45979.674221990739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45979.674221990739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45979.674221990739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45979.674221990739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45979.674221990739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45979.674221990739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45979.674221990739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45979.674221990739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45979.674221990739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45979.674221990739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45979.674221990739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45979.674221990739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45979.674221990739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45979.674221990739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45979.674221990739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45979.674221990739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45979.674221990739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45979.674221990739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45979.674221990739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45979.674221990739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45979.674221990739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45979.674221990739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45979.674221990739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45979.674221990739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45979.674221990739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45979.674221990739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45979.674221990739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45979.674221990739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45979.674221990739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45979.674221990739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45979.674221990739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45979.674221990739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45979.674221990739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45979.674221990739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45979.674221990739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45979.674221990739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45979.674221990739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45979.674221990739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45979.674221990739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45979.674221990739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45979.674221990739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45979.674221990739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45979.674221990739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45979.674221990739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45979.674221990739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45979.674221990739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45979.674221990739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45979.674221990739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45979.674221990739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45979.674221990739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45979.674221990739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45979.674221990739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45979.674221990739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45979.674221990739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45979.674221990739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45979.674221990739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45979.674221990739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45979.674221990739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45979.674221990739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45979.674221990739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45979.674221990739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45979.674221990739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45979.674221990739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45979.674221990739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45979.674221990739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45979.674221990739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45979.674221990739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45979.674221990739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45979.674221990739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45979.674221990739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45979.674221990739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45979.674221990739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45979.674221990739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45979.674221990739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45979.674221990739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45979.674221990739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45979.674221990739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45979.674221990739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45979.674221990739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45979.674221990739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45979.674221990739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45979.674221990739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45979.674221990739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45979.674221990739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45979.674221990739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45979.674221990739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45979.674221990739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45979.674221990739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45979.674221990739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45979.674221990739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45979.674221990739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45979.674221990739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45979.674221990739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45979.674221990739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45979.674221990739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45979.674221990739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45979.674221990739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45979.674221990739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45979.674221990739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45979.674221990739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45979.674221990739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45979.674221990739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45979.674221990739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45979.674221990739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45979.674221990739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45979.674221990739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45979.674221990739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45979.674221990739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45979.674221990739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45979.674221990739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45979.674221990739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45979.674221990739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45979.674221990739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45979.674221990739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45979.674221990739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45979.674221990739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45979.674221990739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45979.674221990739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45979.674221990739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45979.674221990739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45979.674221990739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45979.674221990739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45979.674221990739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45979.674221990739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45979.674221990739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45979.674221990739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45979.674221990739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45979.674221990739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45979.674221990739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45979.674221990739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45979.674221990739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45979.674221990739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45979.674221990739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45979.674221990739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45979.674221990739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45979.674221990739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45979.674221990739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45979.674221990739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45979.674221990739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45979.674221990739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45979.674221990739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45979.674221990739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45979.674221990739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45979.674221990739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45979.674221990739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45979.674221990739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45979.674221990739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45979.674221990739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45979.674221990739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45979.674221990739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45979.674221990739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45979.674221990739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45979.674221990739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45979.674221990739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45979.674221990739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45979.674221990739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45979.674221990739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45979.674221990739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45979.674221990739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45979.674221990739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45979.674221990739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45979.674221990739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45979.674221990739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45979.674221990739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45979.674221990739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45979.674221990739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45979.674221990739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45979.674221990739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45979.674221990739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45979.674221990739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45979.674221990739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45979.674221990739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45979.674221990739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45979.674221990739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45979.674221990739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45979.674221990739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45979.674221990739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45979.674221990739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45979.674221990739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45979.674221990739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45979.674221990739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45979.674221990739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45979.674221990739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45979.674221990739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45979.674221990739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45979.674221990739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45979.674221990739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45979.674221990739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45979.674221990739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45979.674221990739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45979.674221990739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45979.674221990739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45979.674221990739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45979.674221990739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45979.674221990739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45979.674221990739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45979.674221990739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45979.674221990739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45979.674221990739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45979.674221990739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45979.674221990739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45979.674221990739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45979.674221990739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45979.674221990739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45979.674221990739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45979.674221990739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45979.674221990739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45979.674221990739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45979.674221990739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45979.674221990739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45979.674221990739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45979.674221990739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45979.674221990739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45979.674221990739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45979.674221990739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45979.674221990739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45979.674221990739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45979.674221990739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45979.674221990739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45979.674221990739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45979.674221990739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45979.674221990739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45979.674221990739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45979.674221990739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45979.674221990739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45979.674221990739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45979.674221990739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45979.674221990739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45979.674221990739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45979.674221990739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45979.674221990739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45979.674221990739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45979.674221990739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45979.674221990739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45979.674221990739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45979.674221990739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45979.674221990739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45979.674221990739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45979.674221990739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45979.674221990739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45979.674221990739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45979.674221990739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45979.674221990739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45979.674221990739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45979.674221990739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45979.674221990739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45979.674221990739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45979.674221990739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45979.674221990739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45979.674221990739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45979.674221990739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45979.674221990739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45979.674221990739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45979.674221990739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45979.674221990739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45979.674221990739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45979.674221990739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45979.674221990739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45979.674221990739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45979.674221990739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45979.674221990739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45979.674221990739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45979.674221990739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45979.674221990739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45979.674221990739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45979.674221990739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45979.674221990739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45979.674221990739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45979.674221990739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45979.674221990739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45979.674221990739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45979.674221990739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45979.674221990739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45979.674221990739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45979.674221990739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45979.674221990739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45979.674221990739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45979.674221990739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45979.674221990739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45979.674221990739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45979.674221990739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45979.674221990739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45979.674221990739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45979.674221990739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45979.674221990739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45979.674221990739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45979.674221990739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45979.674221990739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45979.674221990739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45979.674221990739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45979.674221990739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45979.674221990739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45979.674221990739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45979.674221990739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45979.674221990739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45979.674221990739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45979.674221990739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45979.674221990739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45979.674221990739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45979.674221990739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45979.674221990739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45979.674221990739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45979.674221990739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45979.674221990739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45979.674221990739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45979.674221990739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45979.674221990739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45979.674221990739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45979.674221990739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45979.674221990739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45979.674221990739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45979.674221990739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45979.674221990739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45979.674221990739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45979.674221990739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45979.674221990739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45979.674221990739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45979.674221990739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45979.674221990739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45979.674221990739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45979.674221990739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45979.674221990739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45979.674221990739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45979.674221990739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45979.674221990739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45979.674221990739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45979.674221990739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45979.674221990739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45979.674221990739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45979.674221990739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45979.674221990739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45979.674221990739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45979.674221990739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45979.674221990739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45979.674221990739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45979.674221990739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45979.674221990739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45979.674221990739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45979.674221990739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45979.674221990739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45979.674221990739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45979.674221990739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45979.674221990739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45979.674221990739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45979.674221990739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45979.674221990739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45979.674221990739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45979.674221990739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45979.674221990739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45979.674221990739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45979.674221990739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45979.674221990739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45979.674221990739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45979.674221990739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45979.674221990739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45979.674221990739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45979.674221990739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45979.674221990739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45979.674221990739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45979.674221990739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45979.674221990739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45979.674221990739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45979.674221990739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45979.674221990739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45979.674221990739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45979.674221990739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45979.674221990739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45979.674221990739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45979.674221990739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45979.674221990739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45979.674221990739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45979.674221990739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45979.674221990739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45979.674221990739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45979.674221990739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45979.674221990739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45979.674221990739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45979.674221990739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45979.674221990739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45979.674221990739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45979.674221990739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45979.674221990739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45979.674221990739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45979.674221990739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45979.674221990739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45979.674221990739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45979.674221990739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45979.674221990739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45979.674221990739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45979.674221990739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45979.674221990739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45979.674221990739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45979.674221990739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45979.674221990739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45979.674221990739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45979.674221990739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45979.674221990739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45979.674221990739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45979.674221990739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45979.674221990739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45979.674221990739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45979.674221990739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45979.674221990739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45979.674221990739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45979.674221990739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45979.674221990739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45979.674221990739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45979.674221990739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45979.674221990739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45979.674221990739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45979.674221990739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45979.674221990739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45979.674221990739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45979.674221990739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45979.674221990739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45979.674221990739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45979.674221990739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45979.674221990739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45979.674221990739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45979.674221990739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45979.674221990739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45979.674221990739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45979.674221990739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45979.674221990739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45979.674221990739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45979.674221990739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45979.674221990739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45979.674221990739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45979.674221990739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45979.674221990739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45979.674221990739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45979.674221990739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45979.674221990739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45979.674221990739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45979.674221990739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45979.674221990739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45979.674221990739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45979.674221990739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45979.674221990739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45979.674221990739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45979.674221990739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45979.674221990739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45979.674221990739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45979.674221990739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45979.674221990739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45979.674221990739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45979.674221990739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45979.674221990739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45979.674221990739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45979.674221990739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45979.674221990739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45979.674221990739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45979.674221990739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45979.674221990739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45979.674221990739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45979.674221990739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45979.674221990739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45979.674221990739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45979.674221990739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45979.674221990739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45979.674221990739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45979.674221990739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45979.674221990739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45979.674221990739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45979.674221990739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45979.674221990739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45979.674221990739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45979.674221990739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45979.674221990739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45979.674221990739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45979.674221990739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45979.674221990739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45979.674221990739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45979.674221990739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45979.674221990739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45979.674221990739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45979.674221990739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45979.674221990739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45979.674221990739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45979.674221990739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45979.674221990739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45979.674221990739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45979.674221990739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45979.674221990739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45979.674221990739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45979.674221990739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45979.674221990739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45979.674221990739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45979.674221990739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45979.674221990739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45979.674221990739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45979.674221990739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45979.674221990739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45979.674221990739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45979.674221990739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45979.674221990739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45979.674221990739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45979.674221990739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45979.674221990739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45979.674221990739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45979.674221990739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45979.674221990739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45979.674221990739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45979.674221990739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45979.674221990739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45979.674221990739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45979.674221990739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45979.674221990739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45979.674221990739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45979.674221990739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45979.674221990739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45979.674221990739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45979.674221990739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45979.674221990739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45979.674221990739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45979.674221990739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45979.674221990739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45979.674221990739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45979.674221990739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45979.674221990739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45979.674221990739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45979.674221990739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45979.674221990739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45979.674221990739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45979.674221990739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45979.674221990739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45979.674221990739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45979.674221990739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45979.674221990739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45979.674221990739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45979.674221990739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45979.674221990739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45979.674221990739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45979.674221990739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45979.674221990739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45979.674221990739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45979.674221990739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45979.674221990739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45979.674221990739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45979.674221990739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45979.674221990739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45979.674221990739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45979.674221990739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45979.674221990739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45979.674221990739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45979.674221990739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45979.674221990739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45979.674221990739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45979.674221990739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45979.674221990739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45979.674221990739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45979.674221990739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45979.674221990739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45979.674221990739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45979.674221990739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45979.674221990739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45979.674221990739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45979.674221990739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45979.674221990739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45979.674221990739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45979.674221990739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45979.674221990739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45979.674221990739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45979.674221990739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45979.674221990739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45979.674221990739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45979.674221990739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276.19350416666566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36063</v>
      </c>
      <c r="E3" s="94" t="s">
        <v>39021</v>
      </c>
      <c r="F3" s="95"/>
      <c r="G3" s="96">
        <f ca="1">IFERROR(NOW()-F3,"")</f>
        <v>45979.674221759262</v>
      </c>
      <c r="H3" s="95">
        <v>45979.585555555554</v>
      </c>
      <c r="I3" s="113" t="str">
        <f>IFERROR(VLOOKUP(D3,DB!A:F,6,0),"")</f>
        <v>SCECO</v>
      </c>
      <c r="J3" s="113" t="str">
        <f>IFERROR(VLOOKUP(D3,DB!A:G,7,0),"")</f>
        <v>No BB Shifted</v>
      </c>
      <c r="K3" s="97" t="s">
        <v>39112</v>
      </c>
      <c r="L3" s="91" t="str">
        <f>IFERROR(VLOOKUP(D3,DB!A:I,9,0),"")</f>
        <v>Latis</v>
      </c>
    </row>
    <row r="4" spans="1:16" ht="15" customHeight="1">
      <c r="A4" s="113"/>
      <c r="B4" s="113" t="str">
        <f>IFERROR(VLOOKUP(D4,DB!A:K,11,0),"")</f>
        <v/>
      </c>
      <c r="C4" s="93"/>
      <c r="D4" s="91"/>
      <c r="E4" s="94"/>
      <c r="F4" s="95"/>
      <c r="G4" s="96">
        <f ca="1">IFERROR(NOW()-F4,"")</f>
        <v>45979.674221759262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45979.674221759262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45979.674221759262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45979.674221759262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45979.674221759262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45979.674221759262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45979.674221759262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45979.674221759262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45979.674221759262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45979.674221759262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45979.674221759262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45979.674221759262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45979.674221759262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45979.674221759262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45979.674221759262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45979.674221759262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45979.674221759262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45979.674221759262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45979.674221759262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45979.674221759262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45979.674221759262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45979.674221759262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45979.674221759262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45979.674221759262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45979.674221759262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45979.674221759262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45979.674221759262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45979.674221759262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45979.674221759262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45979.674221759262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45979.674221759262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45979.674221759262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45979.674221759262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45979.674221759262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45979.674221759262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45979.674221759262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45979.674221759262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45979.674221759262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45979.674221759262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45979.674221759262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45979.674221759262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45979.674221759262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45979.674221759262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45979.674221759262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45979.674221759262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45979.674221759262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45979.674221759262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45979.674221759262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45979.674221759262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45979.674221759262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45979.674221759262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45979.674221759262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45979.674221759262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45979.674221759262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45979.674221759262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45979.674221759262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45979.674221759262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45979.674221759262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45979.674221759262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45979.674221759262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45979.674221759262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45979.674221759262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45979.674221759262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45979.674221759262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45979.674221759262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45979.674221759262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45979.674221759262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45979.674221759262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45979.674221759262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45979.674221759262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45979.674221759262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45979.674221759262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45979.674221759262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45979.674221759262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45979.674221759262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45979.674221759262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45979.674221759262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45979.674221759262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45979.674221759262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45979.674221759262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45979.674221759262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45979.674221759262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45979.674221759262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45979.674221759262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45979.674221759262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45979.674221759262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45979.674221759262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45979.674221759262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45979.674221759262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45979.674221759262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45979.674221759262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45979.674221759262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45979.674221759262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45979.674221759262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45979.674221759262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45979.674221759262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45979.674221759262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45979.674221759262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45979.674221759262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45979.674221759262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45979.674221759262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45979.674221759262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45979.674221759262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45979.674221759262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45979.674221759262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45979.674221759262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45979.674221759262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45979.674221759262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45979.674221759262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45979.674221759262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45979.674221759262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45979.674221759262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45979.674221759262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45979.674221759262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45979.674221759262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45979.674221759262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45979.674221759262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45979.674221759262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45979.674221759262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45979.674221759262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45979.674221759262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45979.674221759262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45979.674221759262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45979.674221759262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45979.674221759262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45979.674221759262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45979.674221759262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45979.674221759262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45979.674221759262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45979.674221759262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45979.674221759262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45979.674221759262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45979.674221759262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45979.674221759262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45979.674221759262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45979.674221759262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45979.674221759262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45979.674221759262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45979.674221759262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45979.674221759262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45979.674221759262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45979.674221759262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45979.674221759262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45979.674221759262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45979.674221759262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45979.674221759262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45979.674221759262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45979.674221759262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45979.674221759262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45979.674221759262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45979.674221759262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45979.674221759262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45979.674221759262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45979.674221759262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45979.674221759262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45979.674221759262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45979.674221759262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45979.674221759262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45979.674221759262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45979.674221759262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45979.674221759262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45979.674221759262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45979.674221759262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45979.674221759262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45979.674221759262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45979.674221759262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45979.674221759262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45979.674221759262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45979.674221759262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45979.674221759262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45979.674221759262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45979.674221759262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45979.674221759262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45979.674221759262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45979.674221759262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45979.674221759262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45979.674221759262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45979.674221759262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45979.674221759262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45979.674221759262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45979.674221759262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45979.674221759262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45979.674221759262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45979.674221759262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45979.674221759262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45979.674221759262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45979.674221759262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45979.674221759262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45979.674221759262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45979.674221759262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45979.674221759262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45979.674221759262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45979.674221759262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45979.674221759262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45979.674221759262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45979.674221759262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45979.674221759262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45979.674221759262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45979.674221759262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45979.674221759262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45979.674221759262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45979.674221759262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45979.674221759262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45979.674221759262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45979.674221759262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45979.674221759262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45979.674221759262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45979.674221759262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45979.674221759262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45979.674221759262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45979.674221759262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45979.674221759262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45979.674221759262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45979.674221759262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45979.674221759262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45979.674221759262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45979.674221759262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45979.674221759262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45979.674221759262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45979.674221759262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45979.674221759262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45979.674221759262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45979.674221759262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45979.674221759262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45979.674221759262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45979.674221759262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45979.674221759262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45979.674221759262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45979.674221759262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45979.674221759262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45979.674221759262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45979.674221759262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45979.674221759262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45979.674221759262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45979.674221759262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45979.674221759262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45979.674221759262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45979.674221759262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45979.674221759262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45979.674221759262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45979.674221759262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45979.674221759262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45979.674221759262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45979.674221759262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45979.674221759262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45979.674221759262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45979.674221759262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45979.674221759262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45979.674221759262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45979.674221759262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45979.674221759262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45979.674221759262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45979.674221759262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45979.674221759262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45979.674221759262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45979.674221759262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45979.674221759262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45979.674221759262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45979.674221759262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45979.674221759262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45979.674221759262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45979.674221759262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45979.674221759262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45979.674221759262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45979.674221759262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45979.674221759262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45979.674221759262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45979.674221759262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45979.674221759262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45979.674221759262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45979.674221759262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45979.674221759262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45979.674221759262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45979.674221759262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45979.674221759262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45979.674221759262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45979.674221759262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45979.674221759262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45979.674221759262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45979.674221759262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45979.674221759262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45979.674221759262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45979.674221759262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45979.674221759262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45979.674221759262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45979.674221759262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45979.674221759262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45979.674221759262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45979.674221759262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45979.674221759262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45979.674221759262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45979.674221759262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45979.674221759262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45979.674221759262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45979.674221759262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45979.674221759262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45979.674221759262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45979.674221759262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45979.674221759262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45979.674221759262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45979.674221759262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45979.674221759262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45979.674221759262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45979.674221759262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45979.674221759262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45979.674221759262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45979.674221759262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45979.674221759262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45979.674221759262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45979.674221759262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45979.674221759262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45979.674221759262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45979.674221759262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45979.674221759262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45979.674221759262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45979.674221759262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45979.674221759262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45979.674221759262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45979.674221759262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45979.674221759262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45979.674221759262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45979.674221759262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45979.674221759262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45979.674221759262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45979.674221759262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45979.674221759262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45979.674221759262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45979.674221759262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45979.674221759262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45979.674221759262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45979.674221759262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45979.674221759262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45979.674221759262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45979.674221759262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45979.674221759262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45979.674221759262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45979.674221759262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45979.674221759262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45979.674221759262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45979.674221759262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45979.674221759262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45979.674221759262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45979.674221759262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45979.674221759262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45979.674221759262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45979.674221759262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45979.674221759262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45979.674221759262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45979.674221759262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45979.674221759262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45979.674221759262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45979.674221759262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45979.674221759262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45979.674221759262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45979.674221759262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45979.674221759262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45979.674221759262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45979.674221759262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45979.674221759262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45979.674221759262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45979.674221759262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45979.674221759262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45979.674221759262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45979.674221759262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45979.674221759262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45979.674221759262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45979.674221759262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45979.674221759262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45979.674221759262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45979.674221759262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45979.674221759262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45979.674221759262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45979.674221759262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45979.674221759262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45979.674221759262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45979.674221759262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45979.674221759262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45979.674221759262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45979.674221759262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45979.674221759262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45979.674221759262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45979.674221759262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45979.674221759262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45979.674221759262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45979.674221759262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45979.674221759262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45979.674221759262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45979.674221759262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45979.674221759262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45979.674221759262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45979.674221759262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45979.674221759262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45979.674221759262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45979.674221759262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45979.674221759262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45979.674221759262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45979.674221759262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45979.674221759262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45979.674221759262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45979.674221759262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45979.674221759262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45979.674221759262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45979.674221759262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45979.674221759262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45979.674221759262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45979.674221759262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45979.674221759262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45979.674221759262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45979.674221759262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45979.674221759262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45979.674221759262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45979.674221759262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45979.674221759262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45979.674221759262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45979.674221759262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45979.674221759262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45979.674221759262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45979.674221759262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45979.674221759262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45979.674221759262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45979.674221759262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45979.674221759262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45979.674221759262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45979.674221759262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45979.674221759262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45979.674221759262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45979.674221759262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45979.674221759262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45979.674221759262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45979.674221759262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45979.674221759262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45979.674221759262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45979.674221759262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45979.674221759262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45979.674221759262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45979.674221759262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45979.674221759262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45979.674221759262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45979.674221759262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45979.674221759262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45979.674221759262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45979.674221759262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45979.674221759262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45979.674221759262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45979.674221759262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45979.674221759262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45979.674221759262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45979.674221759262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45979.674221759262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45979.674221759262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45979.674221759262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45979.674221759262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45979.674221759262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45979.674221759262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45979.674221759262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45979.674221759262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45979.674221759262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45979.674221759262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45979.674221759262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45979.674221759262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45979.674221759262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45979.674221759262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45979.674221759262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45979.674221759262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45979.674221759262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45979.674221759262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45979.674221759262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45979.674221759262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45979.674221759262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45979.674221759262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45979.674221759262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45979.674221759262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45979.674221759262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45979.674221759262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45979.674221759262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45979.674221759262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45979.674221759262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45979.674221759262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45979.674221759262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45979.674221759262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45979.674221759262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45979.674221759262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45979.674221759262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45979.674221759262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45979.674221759262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45979.674221759262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45979.674221759262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45979.674221759262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45979.674221759262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45979.674221759262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45979.674221759262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45979.674221759262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45979.674221759262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45979.674221759262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45979.674221759262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45979.674221759262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45979.674221759262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45979.674221759262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45979.674221759262</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87.842161574073543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53.485344675922533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31.013110879626765</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2.1594185185240349</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45979.674221759262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45979.674221759262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45979.674221759262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45979.674221759262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45979.674221759262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45979.674221759262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45979.674221759262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45979.674221759262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45979.674221759262</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45979.674221759262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45979.674221759262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45979.674221759262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45979.674221759262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45979.674221759262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45979.674221759262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45979.674221759262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45979.674221759262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45979.674221759262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45979.674221759262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45979.674221759262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45979.674221759262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45979.674221759262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45979.674221759262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45979.674221759262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45979.674221759262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45979.674221759262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45979.674221759262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45979.674221759262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45979.674221759262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45979.674221759262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45979.674221759262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45979.674221759262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45979.674221759262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45979.674221759262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45979.674221759262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45979.674221759262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45979.674221759262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45979.674221759262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45979.674221759262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45979.674221759262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45979.674221759262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45979.674221759262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45979.674221759262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45979.674221759262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45979.674221759262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45979.674221759262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45979.674221759262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45979.674221759262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45979.674221759262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45979.674221759262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45979.674221759262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45979.674221759262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45979.674221759262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45979.674221759262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45979.674221759262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45979.674221759262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45979.674221759262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45979.674221759262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45979.674221759262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45979.674221759262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45979.674221759262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45979.674221759262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45979.674221759262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45979.674221759262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45979.674221759262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45979.674221759262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45979.674221759262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45979.674221759262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45979.674221759262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45979.674221759262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45979.674221759262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45979.674221759262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45979.674221759262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45979.674221759262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45979.674221759262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45979.674221759262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45979.674221759262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45979.674221759262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45979.674221759262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45979.674221759262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45979.674221759262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45979.674221759262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45979.674221759262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45979.674221759262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45979.674221759262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45979.674221759262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45979.674221759262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45979.674221759262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45979.674221759262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45979.674221759262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45979.674221759262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45979.674221759262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45979.674221759262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45979.674221759262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45979.674221759262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45979.674221759262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45979.674221759262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45979.674221759262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45979.674221759262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45979.674221759262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45979.674221759262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45979.674221759262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45979.674221759262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45979.674221759262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45979.674221759262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45979.674221759262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45979.674221759262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45979.674221759262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45979.674221759262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45979.674221759262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45979.674221759262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45979.674221759262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45979.674221759262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45979.674221759262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45979.674221759262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45979.674221759262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45979.674221759262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45979.674221759262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45979.674221759262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45979.674221759262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45979.674221759262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45979.674221759262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45979.674221759262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45979.674221759262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45979.674221759262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45979.674221759262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45979.674221759262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45979.674221759262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45979.674221759262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45979.674221759262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45979.674221759262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45979.674221759262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45979.674221759262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45979.674221759262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45979.674221759262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45979.674221759262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45979.674221759262</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45979.674221759262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45979.674221759262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45979.674221759262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45979.674221759262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45979.674221759262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45979.674221759262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45979.674221759262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45979.674221759262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45979.674221759262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45979.674221759262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45979.674221759262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45979.674221759262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45979.674221759262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45979.674221759262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45979.674221759262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45979.674221759262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45979.674221759262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45979.674221759262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45979.674221759262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45979.674221759262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45979.674221759262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45979.674221759262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45979.674221759262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45979.674221759262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45979.674221759262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45979.674221759262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45979.674221759262</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45979.674221759262</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36923</v>
      </c>
      <c r="E2" s="109" t="s">
        <v>39021</v>
      </c>
      <c r="F2" s="121">
        <v>45979.588356481479</v>
      </c>
      <c r="G2" s="104">
        <f t="shared" ref="G2:G44" ca="1" si="0">IFERROR(NOW()-F2,"-")</f>
        <v>8.5865277782431804E-2</v>
      </c>
      <c r="H2" s="121">
        <v>45979.588356481479</v>
      </c>
      <c r="I2" s="119" t="str">
        <f>IFERROR(VLOOKUP(D2,DB!A:F,6,0),"")</f>
        <v>SCECO</v>
      </c>
      <c r="J2" s="119" t="str">
        <f>IFERROR(VLOOKUP(D2,DB!A:G,7,0),"")</f>
        <v>Vandalized</v>
      </c>
      <c r="K2" s="122" t="s">
        <v>39122</v>
      </c>
      <c r="L2" s="123" t="str">
        <f>IFERROR(VLOOKUP(D2,DB!A:I,9,0),"")</f>
        <v>Latis</v>
      </c>
    </row>
    <row r="3" spans="1:16382" ht="31.5" customHeight="1">
      <c r="A3" s="118" t="s">
        <v>39123</v>
      </c>
      <c r="B3" s="119" t="str">
        <f>IFERROR(VLOOKUP(D3,DB!A:K,11,0),"")</f>
        <v>R6</v>
      </c>
      <c r="C3" s="120">
        <v>1</v>
      </c>
      <c r="D3" s="119" t="s">
        <v>35412</v>
      </c>
      <c r="E3" s="109" t="s">
        <v>39021</v>
      </c>
      <c r="F3" s="121">
        <v>45979.621689814812</v>
      </c>
      <c r="G3" s="104">
        <f t="shared" ca="1" si="0"/>
        <v>5.2531944449583534E-2</v>
      </c>
      <c r="H3" s="121">
        <v>45979.621689814812</v>
      </c>
      <c r="I3" s="119" t="str">
        <f>IFERROR(VLOOKUP(D3,DB!A:F,6,0),"")</f>
        <v>Generator-SG</v>
      </c>
      <c r="J3" s="119" t="str">
        <f>IFERROR(VLOOKUP(D3,DB!A:G,7,0),"")</f>
        <v>Dead</v>
      </c>
      <c r="K3" s="122" t="s">
        <v>39124</v>
      </c>
      <c r="L3" s="123" t="str">
        <f>IFERROR(VLOOKUP(D3,DB!A:I,9,0),"")</f>
        <v>Latis</v>
      </c>
    </row>
    <row r="4" spans="1:16382" ht="31.5" customHeight="1">
      <c r="A4" s="140" t="s">
        <v>39125</v>
      </c>
      <c r="B4" s="119" t="str">
        <f>IFERROR(VLOOKUP(D4,DB!A:K,11,0),"")</f>
        <v>R6</v>
      </c>
      <c r="C4" s="120">
        <v>1</v>
      </c>
      <c r="D4" s="119" t="s">
        <v>34529</v>
      </c>
      <c r="E4" s="109" t="s">
        <v>39021</v>
      </c>
      <c r="F4" s="121">
        <v>45979.624814814815</v>
      </c>
      <c r="G4" s="104">
        <f t="shared" ca="1" si="0"/>
        <v>4.9406944446673151E-2</v>
      </c>
      <c r="H4" s="121">
        <v>45979.624814814815</v>
      </c>
      <c r="I4" s="119" t="str">
        <f>IFERROR(VLOOKUP(D4,DB!A:F,6,0),"")</f>
        <v>Generator-SG</v>
      </c>
      <c r="J4" s="119" t="str">
        <f>IFERROR(VLOOKUP(D4,DB!A:G,7,0),"")</f>
        <v>Dead</v>
      </c>
      <c r="K4" s="122" t="s">
        <v>39126</v>
      </c>
      <c r="L4" s="123" t="str">
        <f>IFERROR(VLOOKUP(D4,DB!A:I,9,0),"")</f>
        <v>Latis</v>
      </c>
    </row>
    <row r="5" spans="1:16382" ht="31.5" customHeight="1">
      <c r="A5" s="118"/>
      <c r="B5" s="119" t="str">
        <f>IFERROR(VLOOKUP(D5,DB!A:K,11,0),"")</f>
        <v/>
      </c>
      <c r="C5" s="120"/>
      <c r="D5" s="119"/>
      <c r="E5" s="109"/>
      <c r="F5" s="121"/>
      <c r="G5" s="104">
        <f t="shared" ca="1" si="0"/>
        <v>45979.674221759262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45979.674221759262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45979.674221759262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45979.674221759262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45979.674221759262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45979.674221759262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45979.674221759262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45979.674221759262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45979.674221759262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45979.674221759262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45979.674221759262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45979.674221759262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45979.674221759262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45979.674221759262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45979.674221759262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45979.674221759262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45979.674221759262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45979.674221759262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45979.674221759262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45979.674221759262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45979.674221759262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45979.674221759262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45979.674221759262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45979.674221759262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45979.674221759262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45979.674221759262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45979.674221759262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45979.674221759262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45979.674221759262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45979.674221759262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45979.674221759262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45979.674221759262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45979.674221759262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45979.674221759262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45979.674221759262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45979.674221759262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45979.674221759262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45979.674221759262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45979.674221759262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45979.674221759262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45979.674221759262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45979.674221759262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45979.674221759262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45979.674221759262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45979.674221759262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45979.674221759262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45979.674221759262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45979.674221759262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45979.674221759262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45979.674221759262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45979.674221759262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45979.674221759262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45979.674221759262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45979.674221759262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45979.674221759262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45979.674221759262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45979.674221759262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45979.674221759262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45979.674221759262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45979.674221759262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45979.674221759262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45979.674221759262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45979.674221759262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45979.674221759262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45979.674221759262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45979.674221759262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45979.674221759262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45979.674221759262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45979.674221759262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45979.674221759262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45979.674221759262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45979.674221759262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45979.674221759262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45979.674221759262</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2025-11-18T13:11:15Z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