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723" documentId="120_S{2AC9BD13-BADA-5192-A53E-5A8FF88502F6}" xr6:coauthVersionLast="47" xr6:coauthVersionMax="47" xr10:uidLastSave="{863A8642-E427-40D0-8A40-5493C38221B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L6" i="4"/>
  <c r="L7" i="4"/>
  <c r="L8" i="4"/>
  <c r="D3"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5" i="5"/>
  <c r="B3" i="4"/>
  <c r="I3" i="4"/>
  <c r="J3" i="4"/>
  <c r="L3" i="4"/>
  <c r="B4" i="4"/>
  <c r="G4" i="4"/>
  <c r="I4" i="4"/>
  <c r="J4" i="4"/>
  <c r="L4" i="4"/>
  <c r="B5" i="4"/>
  <c r="G5" i="4"/>
  <c r="I5" i="4"/>
  <c r="J5" i="4"/>
  <c r="L5" i="4"/>
  <c r="B6" i="4"/>
  <c r="G6" i="4"/>
  <c r="I6" i="4"/>
  <c r="J6" i="4"/>
  <c r="B7" i="4"/>
  <c r="G7" i="4"/>
  <c r="I7" i="4"/>
  <c r="J7" i="4"/>
  <c r="B8"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<sst xmlns="http://schemas.openxmlformats.org/spreadsheetml/2006/main" count="180287" uniqueCount="39128">
  <si>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</si>
  <si>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</si>
  <si>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</si>
  <si>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</si>
  <si>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</si>
  <si>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</si>
  <si>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</si>
  <si>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</si>
  <si>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</si>
  <si>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</si>
  <si>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</si>
  <si>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</si>
  <si>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</si>
  <si>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</si>
  <si>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</si>
  <si>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</si>
  <si>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</si>
  <si>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</si>
  <si>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</si>
  <si>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</si>
  <si>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</si>
  <si>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</si>
  <si>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</si>
  <si>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</si>
  <si>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</si>
  <si>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</si>
  <si>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</si>
  <si>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</si>
  <si>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</si>
  <si>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</si>
  <si>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</si>
  <si>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</si>
  <si>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</si>
  <si>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</si>
  <si>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</si>
  <si>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</si>
  <si>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</si>
  <si>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</si>
  <si>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</si>
  <si>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</si>
  <si>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</si>
  <si>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</si>
  <si>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</si>
  <si>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</si>
  <si>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</si>
  <si>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</si>
  <si>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</si>
  <si>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</si>
  <si>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</si>
  <si>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</si>
  <si>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</si>
  <si>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</si>
  <si>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</si>
  <si>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</si>
  <si>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</si>
  <si>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</si>
  <si>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</si>
  <si>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</si>
  <si>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</si>
  <si>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</si>
  <si>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</si>
  <si>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</si>
  <si>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</si>
  <si>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</si>
  <si>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</si>
  <si>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</si>
  <si>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</si>
  <si>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</si>
  <si>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</si>
  <si>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</si>
  <si>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</si>
  <si>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</si>
  <si>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</si>
  <si>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</si>
  <si>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</si>
  <si>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</si>
  <si>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</si>
  <si>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</si>
  <si>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</si>
  <si>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</si>
  <si>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</si>
  <si>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</si>
  <si>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</si>
  <si>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</si>
  <si>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</si>
  <si>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</si>
  <si>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</si>
  <si>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</si>
  <si>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</si>
  <si>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</si>
  <si>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</si>
  <si>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</si>
  <si>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</si>
  <si>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</si>
  <si>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</si>
  <si>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</si>
  <si>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</si>
  <si>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</si>
  <si>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</si>
  <si>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</si>
  <si>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</si>
  <si>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</si>
  <si>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</si>
  <si>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</si>
  <si>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</si>
  <si>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</si>
  <si>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</si>
  <si>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</si>
  <si>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</si>
  <si>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</si>
  <si>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</si>
  <si>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</si>
  <si>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</si>
  <si>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</si>
  <si>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</si>
  <si>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</si>
  <si>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</si>
  <si>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</si>
  <si>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</si>
  <si>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</si>
  <si>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</si>
  <si>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</si>
  <si>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</si>
  <si>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</si>
  <si>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</si>
  <si>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</si>
  <si>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</si>
  <si>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</si>
  <si>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</si>
  <si>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</si>
  <si>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</si>
  <si>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</si>
  <si>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</si>
  <si>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</si>
  <si>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</si>
  <si>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</si>
  <si>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</si>
  <si>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</si>
  <si>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</si>
  <si>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</si>
  <si>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</si>
  <si>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</si>
  <si>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</si>
  <si>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</si>
  <si>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</si>
  <si>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</si>
  <si>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</si>
  <si>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</si>
  <si>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</si>
  <si>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</si>
  <si>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</si>
  <si>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</si>
  <si>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</si>
  <si>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</si>
  <si>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</si>
  <si>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</si>
  <si>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</si>
  <si>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</si>
  <si>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</si>
  <si>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</si>
  <si>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</si>
  <si>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</si>
  <si>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</si>
  <si>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</si>
  <si>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</si>
  <si>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</si>
  <si>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</si>
  <si>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</si>
  <si>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</si>
  <si>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</si>
  <si>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</si>
  <si>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</si>
  <si>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</si>
  <si>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</si>
  <si>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</si>
  <si>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</si>
  <si>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</si>
  <si>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</si>
  <si>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</si>
  <si>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</si>
  <si>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</si>
  <si>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</si>
  <si>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</si>
  <si>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</si>
  <si>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</si>
  <si>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</si>
  <si>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</si>
  <si>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</si>
  <si>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</si>
  <si>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</si>
  <si>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</si>
  <si>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</si>
  <si>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</si>
  <si>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</si>
  <si>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</si>
  <si>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</si>
  <si>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</si>
  <si>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</si>
  <si>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</si>
  <si>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</si>
  <si>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</si>
  <si>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</si>
  <si>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</si>
  <si>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</si>
  <si>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</si>
  <si>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</si>
  <si>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</si>
  <si>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</si>
  <si>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</si>
  <si>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</si>
  <si>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</si>
  <si>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</si>
  <si>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</si>
  <si>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</si>
  <si>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</si>
  <si>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</si>
  <si>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</si>
  <si>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</si>
  <si>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</si>
  <si>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</si>
  <si>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</si>
  <si>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</si>
  <si>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</si>
  <si>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</si>
  <si>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</si>
  <si>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</si>
  <si>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</si>
  <si>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</si>
  <si>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</si>
  <si>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</si>
  <si>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</si>
  <si>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</si>
  <si>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</si>
  <si>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</si>
  <si>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</si>
  <si>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</si>
  <si>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</si>
  <si>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</si>
  <si>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</si>
  <si>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</si>
  <si>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</si>
  <si>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</si>
  <si>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</si>
  <si>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</si>
  <si>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</si>
  <si>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</si>
  <si>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</si>
  <si>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</si>
  <si>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</si>
  <si>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</si>
  <si>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</si>
  <si>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</si>
  <si>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</si>
  <si>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</si>
  <si>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</si>
  <si>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</si>
  <si>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</si>
  <si>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</si>
  <si>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</si>
  <si>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</si>
  <si>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</si>
  <si>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</si>
  <si>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</si>
  <si>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</si>
  <si>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</si>
  <si>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</si>
  <si>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</si>
  <si>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</si>
  <si>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</si>
  <si>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</si>
  <si>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</si>
  <si>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</si>
  <si>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</si>
  <si>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</si>
  <si>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</si>
  <si>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</si>
  <si>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</si>
  <si>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</si>
  <si>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</si>
  <si>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</si>
  <si>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</si>
  <si>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</si>
  <si>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</si>
  <si>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</si>
  <si>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</si>
  <si>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</si>
  <si>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</si>
  <si>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</si>
  <si>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</si>
  <si>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</si>
  <si>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</si>
  <si>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</si>
  <si>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</si>
  <si>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</si>
  <si>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</si>
  <si>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</si>
  <si>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</si>
  <si>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</si>
  <si>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</si>
  <si>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</si>
  <si>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</si>
  <si>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</si>
  <si>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</si>
  <si>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</si>
  <si>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</si>
  <si>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</si>
  <si>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</si>
  <si>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</si>
  <si>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</si>
  <si>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</si>
  <si>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</si>
  <si>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</si>
  <si>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</si>
  <si>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</si>
  <si>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</si>
  <si>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</si>
  <si>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</si>
  <si>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</si>
  <si>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</si>
  <si>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</si>
  <si>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</si>
  <si>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</si>
  <si>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</si>
  <si>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</si>
  <si>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</si>
  <si>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</si>
  <si>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</si>
  <si>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</si>
  <si>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</si>
  <si>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</si>
  <si>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</si>
  <si>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</si>
  <si>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</si>
  <si>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</si>
  <si>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</si>
  <si>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</si>
  <si>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</si>
  <si>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</si>
  <si>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</si>
  <si>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</si>
  <si>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</si>
  <si>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</si>
  <si>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</si>
  <si>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</si>
  <si>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</si>
  <si>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</si>
  <si>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</si>
  <si>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</si>
  <si>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</si>
  <si>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</si>
  <si>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</si>
  <si>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</si>
  <si>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</si>
  <si>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</si>
  <si>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</si>
  <si>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</si>
  <si>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</si>
  <si>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</si>
  <si>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</si>
  <si>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</si>
  <si>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</si>
  <si>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</si>
  <si>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</si>
  <si>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</si>
  <si>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</si>
  <si>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</si>
  <si>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</si>
  <si>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</si>
  <si>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</si>
  <si>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</si>
  <si>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</si>
  <si>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</si>
  <si>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</si>
  <si>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</si>
  <si>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</si>
  <si>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</si>
  <si>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</si>
  <si>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</si>
  <si>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</si>
  <si>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</si>
  <si>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</si>
  <si>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</si>
  <si>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</si>
  <si>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</si>
  <si>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</si>
  <si>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</si>
  <si>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</si>
  <si>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</si>
  <si>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</si>
  <si>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</si>
  <si>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</si>
  <si>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</si>
  <si>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</si>
  <si>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</si>
  <si>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</si>
  <si>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</si>
  <si>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</si>
  <si>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</si>
  <si>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</si>
  <si>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</si>
  <si>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</si>
  <si>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</si>
  <si>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</si>
  <si>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</si>
  <si>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</si>
  <si>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</si>
  <si>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</si>
  <si>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</si>
  <si>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</si>
  <si>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</si>
  <si>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</si>
  <si>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</si>
  <si>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</si>
  <si>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</si>
  <si>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</si>
  <si>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</si>
  <si>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</si>
  <si>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</si>
  <si>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</si>
  <si>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</si>
  <si>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</si>
  <si>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</si>
  <si>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</si>
  <si>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</si>
  <si>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</si>
  <si>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</si>
  <si>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</si>
  <si>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</si>
  <si>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</si>
  <si>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</si>
  <si>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</si>
  <si>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</si>
  <si>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</si>
  <si>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</si>
  <si>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</si>
  <si>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</si>
  <si>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</si>
  <si>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</si>
  <si>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</si>
  <si>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</si>
  <si>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</si>
  <si>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</si>
  <si>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</si>
  <si>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</si>
  <si>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</si>
  <si>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</si>
  <si>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</si>
  <si>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</si>
  <si>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</si>
  <si>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</si>
  <si>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</si>
  <si>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</si>
  <si>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</si>
  <si>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</si>
  <si>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</si>
  <si>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</si>
  <si>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</si>
  <si>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</si>
  <si>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</si>
  <si>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</si>
  <si>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</si>
  <si>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</si>
  <si>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</si>
  <si>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</si>
  <si>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</si>
  <si>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</si>
  <si>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</si>
  <si>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</si>
  <si>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</si>
  <si>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</si>
  <si>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</si>
  <si>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</si>
  <si>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</si>
  <si>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</si>
  <si>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</si>
  <si>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</si>
  <si>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</si>
  <si>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</si>
  <si>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</si>
  <si>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</si>
  <si>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</si>
  <si>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</si>
  <si>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</si>
  <si>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</si>
  <si>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</si>
  <si>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</si>
  <si>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</si>
  <si>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</si>
  <si>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</si>
  <si>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</si>
  <si>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</si>
  <si>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</si>
  <si>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</si>
  <si>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</si>
  <si>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</si>
  <si>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</si>
  <si>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</si>
  <si>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</si>
  <si>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</si>
  <si>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</si>
  <si>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</si>
  <si>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</si>
  <si>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</si>
  <si>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</si>
  <si>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</si>
  <si>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</si>
  <si>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</si>
  <si>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</si>
  <si>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</si>
  <si>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</si>
  <si>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</si>
  <si>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</si>
  <si>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</si>
  <si>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</si>
  <si>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</si>
  <si>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</si>
  <si>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</si>
  <si>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</si>
  <si>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</si>
  <si>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</si>
  <si>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</si>
  <si>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</si>
  <si>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</si>
  <si>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</si>
  <si>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</si>
  <si>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</si>
  <si>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</si>
  <si>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</si>
  <si>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</si>
  <si>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</si>
  <si>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</si>
  <si>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</si>
  <si>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</si>
  <si>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</si>
  <si>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</si>
  <si>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</si>
  <si>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</si>
  <si>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</si>
  <si>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</si>
  <si>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</si>
  <si>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</si>
  <si>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</si>
  <si>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</si>
  <si>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</si>
  <si>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</si>
  <si>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</si>
  <si>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</si>
  <si>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</si>
  <si>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</si>
  <si>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</si>
  <si>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</si>
  <si>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</si>
  <si>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</si>
  <si>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</si>
  <si>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</si>
  <si>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</si>
  <si>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</si>
  <si>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</si>
  <si>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</si>
  <si>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</si>
  <si>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</si>
  <si>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</si>
  <si>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</si>
  <si>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</si>
  <si>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</si>
  <si>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</si>
  <si>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</si>
  <si>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</si>
  <si>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</si>
  <si>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</si>
  <si>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</si>
  <si>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</si>
  <si>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</si>
  <si>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</si>
  <si>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</si>
  <si>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</si>
  <si>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</si>
  <si>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</si>
  <si>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</si>
  <si>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</si>
  <si>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</si>
  <si>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</si>
  <si>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</si>
  <si>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</si>
  <si>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</si>
  <si>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</si>
  <si>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</si>
  <si>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</si>
  <si>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</si>
  <si>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</si>
  <si>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</si>
  <si>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</si>
  <si>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</si>
  <si>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</si>
  <si>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</si>
  <si>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</si>
  <si>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</si>
  <si>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</si>
  <si>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</si>
  <si>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</si>
  <si>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</si>
  <si>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</si>
  <si>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</si>
  <si>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</si>
  <si>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</si>
  <si>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</si>
  <si>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</si>
  <si>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</si>
  <si>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</si>
  <si>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</si>
  <si>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</si>
  <si>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</si>
  <si>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</si>
  <si>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</si>
  <si>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</si>
  <si>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</si>
  <si>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</si>
  <si>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</si>
  <si>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</si>
  <si>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</si>
  <si>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</si>
  <si>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</si>
  <si>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</si>
  <si>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</si>
  <si>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</si>
  <si>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</si>
  <si>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</si>
  <si>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</si>
  <si>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</si>
  <si>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</si>
  <si>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</si>
  <si>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</si>
  <si>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</si>
  <si>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</si>
  <si>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</si>
  <si>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</si>
  <si>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</si>
  <si>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</si>
  <si>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</si>
  <si>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</si>
  <si>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</si>
  <si>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</si>
  <si>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</si>
  <si>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</si>
  <si>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</si>
  <si>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</si>
  <si>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</si>
  <si>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</si>
  <si>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</si>
  <si>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</si>
  <si>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</si>
  <si>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</si>
  <si>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</si>
  <si>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</si>
  <si>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</si>
  <si>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</si>
  <si>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</si>
  <si>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</si>
  <si>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</si>
  <si>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</si>
  <si>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</si>
  <si>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</si>
  <si>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</si>
  <si>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</si>
  <si>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</si>
  <si>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</si>
  <si>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</si>
  <si>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</si>
  <si>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</si>
  <si>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</si>
  <si>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</si>
  <si>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</si>
  <si>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</si>
  <si>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</si>
  <si>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</si>
  <si>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</si>
  <si>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</si>
  <si>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</si>
  <si>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</si>
  <si>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</si>
  <si>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</si>
  <si>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</si>
  <si>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</si>
  <si>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</si>
  <si>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</si>
  <si>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</si>
  <si>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</si>
  <si>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</si>
  <si>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</si>
  <si>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</si>
  <si>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</si>
  <si>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</si>
  <si>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</si>
  <si>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</si>
  <si>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</si>
  <si>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</si>
  <si>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</si>
  <si>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</si>
  <si>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</si>
  <si>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</si>
  <si>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</si>
  <si>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</si>
  <si>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</si>
  <si>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</si>
  <si>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</si>
  <si>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</si>
  <si>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</si>
  <si>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</si>
  <si>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</si>
  <si>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</si>
  <si>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</si>
  <si>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</si>
  <si>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</si>
  <si>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</si>
  <si>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</si>
  <si>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</si>
  <si>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</si>
  <si>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</si>
  <si>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</si>
  <si>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</si>
  <si>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</si>
  <si>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</si>
  <si>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</si>
  <si>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</si>
  <si>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</si>
  <si>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</si>
  <si>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</si>
  <si>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</si>
  <si>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</si>
  <si>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</si>
  <si>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</si>
  <si>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</si>
  <si>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</si>
  <si>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</si>
  <si>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</si>
  <si>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</si>
  <si>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</si>
  <si>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</si>
  <si>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</si>
  <si>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</si>
  <si>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</si>
  <si>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</si>
  <si>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</si>
  <si>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</si>
  <si>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</si>
  <si>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</si>
  <si>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</si>
  <si>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</si>
  <si>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</si>
  <si>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</si>
  <si>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</si>
  <si>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</si>
  <si>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</si>
  <si>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</si>
  <si>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</si>
  <si>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</si>
  <si>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</si>
  <si>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</si>
  <si>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</si>
  <si>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</si>
  <si>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</si>
  <si>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</si>
  <si>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</si>
  <si>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</si>
  <si>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</si>
  <si>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</si>
  <si>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</si>
  <si>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</si>
  <si>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</si>
  <si>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</si>
  <si>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</si>
  <si>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</si>
  <si>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</si>
  <si>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</si>
  <si>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</si>
  <si>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</si>
  <si>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</si>
  <si>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</si>
  <si>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</si>
  <si>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</si>
  <si>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</si>
  <si>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</si>
  <si>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</si>
  <si>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</si>
  <si>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</si>
  <si>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</si>
  <si>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</si>
  <si>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</si>
  <si>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</si>
  <si>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</si>
  <si>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</si>
  <si>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</si>
  <si>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</si>
  <si>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</si>
  <si>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</si>
  <si>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</si>
  <si>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</si>
  <si>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</si>
  <si>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</si>
  <si>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</si>
  <si>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</si>
  <si>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</si>
  <si>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</si>
  <si>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</si>
  <si>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</si>
  <si>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</si>
  <si>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</si>
  <si>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</si>
  <si>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</si>
  <si>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</si>
  <si>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</si>
  <si>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</si>
  <si>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</si>
  <si>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</si>
  <si>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</si>
  <si>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</si>
  <si>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</si>
  <si>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</si>
  <si>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</si>
  <si>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</si>
  <si>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</si>
  <si>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</si>
  <si>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</si>
  <si>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</si>
  <si>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</si>
  <si>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</si>
  <si>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</si>
  <si>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</si>
  <si>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</si>
  <si>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</si>
  <si>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</si>
  <si>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</si>
  <si>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</si>
  <si>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</si>
  <si>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</si>
  <si>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</si>
  <si>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</si>
  <si>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</si>
  <si>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</si>
  <si>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</si>
  <si>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</si>
  <si>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</si>
  <si>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</si>
  <si>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</si>
  <si>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</si>
  <si>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</si>
  <si>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</si>
  <si>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</si>
  <si>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</si>
  <si>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</si>
  <si>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</si>
  <si>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</si>
  <si>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</si>
  <si>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</si>
  <si>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</si>
  <si>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</si>
  <si>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</si>
  <si>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</si>
  <si>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</si>
  <si>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</si>
  <si>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</si>
  <si>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</si>
  <si>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</si>
  <si>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</si>
  <si>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</si>
  <si>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</si>
  <si>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</si>
  <si>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</si>
  <si>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</si>
  <si>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</si>
  <si>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</si>
  <si>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</si>
  <si>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</si>
  <si>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</si>
  <si>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</si>
  <si>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</si>
  <si>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</si>
  <si>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</si>
  <si>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</si>
  <si>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</si>
  <si>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</si>
  <si>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</si>
  <si>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</si>
  <si>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</si>
  <si>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</si>
  <si>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</si>
  <si>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</si>
  <si>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</si>
  <si>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</si>
  <si>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</si>
  <si>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</si>
  <si>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</si>
  <si>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</si>
  <si>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</si>
  <si>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</si>
  <si>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</si>
  <si>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</si>
  <si>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</si>
  <si>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</si>
  <si>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</si>
  <si>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</si>
  <si>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</si>
  <si>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</si>
  <si>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</si>
  <si>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</si>
  <si>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</si>
  <si>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</si>
  <si>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</si>
  <si>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</si>
  <si>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</si>
  <si>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</si>
  <si>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</si>
  <si>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</si>
  <si>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</si>
  <si>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</si>
  <si>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</si>
  <si>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</si>
  <si>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</si>
  <si>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</si>
  <si>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</si>
  <si>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</si>
  <si>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</si>
  <si>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</si>
  <si>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</si>
  <si>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</si>
  <si>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</si>
  <si>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</si>
  <si>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</si>
  <si>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</si>
  <si>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</si>
  <si>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</si>
  <si>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</si>
  <si>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</si>
  <si>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</si>
  <si>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</si>
  <si>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</si>
  <si>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</si>
  <si>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</si>
  <si>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</si>
  <si>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</si>
  <si>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</si>
  <si>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</si>
  <si>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</si>
  <si>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</si>
  <si>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</si>
  <si>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</si>
  <si>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</si>
  <si>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</si>
  <si>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</si>
  <si>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</si>
  <si>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</si>
  <si>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</si>
  <si>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</si>
  <si>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</si>
  <si>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</si>
  <si>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</si>
  <si>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</si>
  <si>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</si>
  <si>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</si>
  <si>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</si>
  <si>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</si>
  <si>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</si>
  <si>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</si>
  <si>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</si>
  <si>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</si>
  <si>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</si>
  <si>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</si>
  <si>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</si>
  <si>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</si>
  <si>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</si>
  <si>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</si>
  <si>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</si>
  <si>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</si>
  <si>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</si>
  <si>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</si>
  <si>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</si>
  <si>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</si>
  <si>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</si>
  <si>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</si>
  <si>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</si>
  <si>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</si>
  <si>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</si>
  <si>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</si>
  <si>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</si>
  <si>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</si>
  <si>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</si>
  <si>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</si>
  <si>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</si>
  <si>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</si>
  <si>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</si>
  <si>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</si>
  <si>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</si>
  <si>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</si>
  <si>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</si>
  <si>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</si>
  <si>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</si>
  <si>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</si>
  <si>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</si>
  <si>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</si>
  <si>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</si>
  <si>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</si>
  <si>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</si>
  <si>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</si>
  <si>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</si>
  <si>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</si>
  <si>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</si>
  <si>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</si>
  <si>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</si>
  <si>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</si>
  <si>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</si>
  <si>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</si>
  <si>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</si>
  <si>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</si>
  <si>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</si>
  <si>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</si>
  <si>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</si>
  <si>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</si>
  <si>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</si>
  <si>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</si>
  <si>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</si>
  <si>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</si>
  <si>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</si>
  <si>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</si>
  <si>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</si>
  <si>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</si>
  <si>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</si>
  <si>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</si>
  <si>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</si>
  <si>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</si>
  <si>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</si>
  <si>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</si>
  <si>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</si>
  <si>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</si>
  <si>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</si>
  <si>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</si>
  <si>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</si>
  <si>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</si>
  <si>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</si>
  <si>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</si>
  <si>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</si>
  <si>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</si>
  <si>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</si>
  <si>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</si>
  <si>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</si>
  <si>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</si>
  <si>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</si>
  <si>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</si>
  <si>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</si>
  <si>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</si>
  <si>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</si>
  <si>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</si>
  <si>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</si>
  <si>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</si>
  <si>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</si>
  <si>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</si>
  <si>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</si>
  <si>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</si>
  <si>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</si>
  <si>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</si>
  <si>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</si>
  <si>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</si>
  <si>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</si>
  <si>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</si>
  <si>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</si>
  <si>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</si>
  <si>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</si>
  <si>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</si>
  <si>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</si>
  <si>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</si>
  <si>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</si>
  <si>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</si>
  <si>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</si>
  <si>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</si>
  <si>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</si>
  <si>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</si>
  <si>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</si>
  <si>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</si>
  <si>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</si>
  <si>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</si>
  <si>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</si>
  <si>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</si>
  <si>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</si>
  <si>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</si>
  <si>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</si>
  <si>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</si>
  <si>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</si>
  <si>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</si>
  <si>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</si>
  <si>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</si>
  <si>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</si>
  <si>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</si>
  <si>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</si>
  <si>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</si>
  <si>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</si>
  <si>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</si>
  <si>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</si>
  <si>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</si>
  <si>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</si>
  <si>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</si>
  <si>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</si>
  <si>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</si>
  <si>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</si>
  <si>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</si>
  <si>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</si>
  <si>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</si>
  <si>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</si>
  <si>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</si>
  <si>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</si>
  <si>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</si>
  <si>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</si>
  <si>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</si>
  <si>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</si>
  <si>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</si>
  <si>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</si>
  <si>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</si>
  <si>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</si>
  <si>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</si>
  <si>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</si>
  <si>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</si>
  <si>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</si>
  <si>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</si>
  <si>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</si>
  <si>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</si>
  <si>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</si>
  <si>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</si>
  <si>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</si>
  <si>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</si>
  <si>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</si>
  <si>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</si>
  <si>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</si>
  <si>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</si>
  <si>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</si>
  <si>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</si>
  <si>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</si>
  <si>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</si>
  <si>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</si>
  <si>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</si>
  <si>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</si>
  <si>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</si>
  <si>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</si>
  <si>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</si>
  <si>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</si>
  <si>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</si>
  <si>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</si>
  <si>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</si>
  <si>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</si>
  <si>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</si>
  <si>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</si>
  <si>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</si>
  <si>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</si>
  <si>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</si>
  <si>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</si>
  <si>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</si>
  <si>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</si>
  <si>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</si>
  <si>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</si>
  <si>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</si>
  <si>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</si>
  <si>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</si>
  <si>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</si>
  <si>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</si>
  <si>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</si>
  <si>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</si>
  <si>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</si>
  <si>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</si>
  <si>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</si>
  <si>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</si>
  <si>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</si>
  <si>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</si>
  <si>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</si>
  <si>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</si>
  <si>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</si>
  <si>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</si>
  <si>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</si>
  <si>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</si>
  <si>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</si>
  <si>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</si>
  <si>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</si>
  <si>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</si>
  <si>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</si>
  <si>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</si>
  <si>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</si>
  <si>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</si>
  <si>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</si>
  <si>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</si>
  <si>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</si>
  <si>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</si>
  <si>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</si>
  <si>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</si>
  <si>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</si>
  <si>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</si>
  <si>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</si>
  <si>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</si>
  <si>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</si>
  <si>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</si>
  <si>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</si>
  <si>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</si>
  <si>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</si>
  <si>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</si>
  <si>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</si>
  <si>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</si>
  <si>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</si>
  <si>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</si>
  <si>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</si>
  <si>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</si>
  <si>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</si>
  <si>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</si>
  <si>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</si>
  <si>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</si>
  <si>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</si>
  <si>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</si>
  <si>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</si>
  <si>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</si>
  <si>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</si>
  <si>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</si>
  <si>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</si>
  <si>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</si>
  <si>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</si>
  <si>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</si>
  <si>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</si>
  <si>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</si>
  <si>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</si>
  <si>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</si>
  <si>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</si>
  <si>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</si>
  <si>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</si>
  <si>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</si>
  <si>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</si>
  <si>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</si>
  <si>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</si>
  <si>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</si>
  <si>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</si>
  <si>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</si>
  <si>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</si>
  <si>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</si>
  <si>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</si>
  <si>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</si>
  <si>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</si>
  <si>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</si>
  <si>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</si>
  <si>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</si>
  <si>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</si>
  <si>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</si>
  <si>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</si>
  <si>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</si>
  <si>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</si>
  <si>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</si>
  <si>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</si>
  <si>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</si>
  <si>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</si>
  <si>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</si>
  <si>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</si>
  <si>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</si>
  <si>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</si>
  <si>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</si>
  <si>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</si>
  <si>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</si>
  <si>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</si>
  <si>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</si>
  <si>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</si>
  <si>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</si>
  <si>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</si>
  <si>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</si>
  <si>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</si>
  <si>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</si>
  <si>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</si>
  <si>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</si>
  <si>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</si>
  <si>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</si>
  <si>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</si>
  <si>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</si>
  <si>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</si>
  <si>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</si>
  <si>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</si>
  <si>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</si>
  <si>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</si>
  <si>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</si>
  <si>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</si>
  <si>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</si>
  <si>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</si>
  <si>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</si>
  <si>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</si>
  <si>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</si>
  <si>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</si>
  <si>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</si>
  <si>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</si>
  <si>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</si>
  <si>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</si>
  <si>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</si>
  <si>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</si>
  <si>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</si>
  <si>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</si>
  <si>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</si>
  <si>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</si>
  <si>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</si>
  <si>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</si>
  <si>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</si>
  <si>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</si>
  <si>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</si>
  <si>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</si>
  <si>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</si>
  <si>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</si>
  <si>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</si>
  <si>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</si>
  <si>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</si>
  <si>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</si>
  <si>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</si>
  <si>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</si>
  <si>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</si>
  <si>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</si>
  <si>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</si>
  <si>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</si>
  <si>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</si>
  <si>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</si>
  <si>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</si>
  <si>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</si>
  <si>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</si>
  <si>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</si>
  <si>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</si>
  <si>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</si>
  <si>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</si>
  <si>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</si>
  <si>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</si>
  <si>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</si>
  <si>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</si>
  <si>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</si>
  <si>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</si>
  <si>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</si>
  <si>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</si>
  <si>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</si>
  <si>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</si>
  <si>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</si>
  <si>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</si>
  <si>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</si>
  <si>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</si>
  <si>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</si>
  <si>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</si>
  <si>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</si>
  <si>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</si>
  <si>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</si>
  <si>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</si>
  <si>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</si>
  <si>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</si>
  <si>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</si>
  <si>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</si>
  <si>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</si>
  <si>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</si>
  <si>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</si>
  <si>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</si>
  <si>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</si>
  <si>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</si>
  <si>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</si>
  <si>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</si>
  <si>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</si>
  <si>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</si>
  <si>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</si>
  <si>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</si>
  <si>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</si>
  <si>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</si>
  <si>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</si>
  <si>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</si>
  <si>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</si>
  <si>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</si>
  <si>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</si>
  <si>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</si>
  <si>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</si>
  <si>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</si>
  <si>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</si>
  <si>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</si>
  <si>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</si>
  <si>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</si>
  <si>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</si>
  <si>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</si>
  <si>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</si>
  <si>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</si>
  <si>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</si>
  <si>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</si>
  <si>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</si>
  <si>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</si>
  <si>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</si>
  <si>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</si>
  <si>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</si>
  <si>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</si>
  <si>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</si>
  <si>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</si>
  <si>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</si>
  <si>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</si>
  <si>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</si>
  <si>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</si>
  <si>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</si>
  <si>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</si>
  <si>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</si>
  <si>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</si>
  <si>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</si>
  <si>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</si>
  <si>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</si>
  <si>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</si>
  <si>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</si>
  <si>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</si>
  <si>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</si>
  <si>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</si>
  <si>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</si>
  <si>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</si>
  <si>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</si>
  <si>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</si>
  <si>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</si>
  <si>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</si>
  <si>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</si>
  <si>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</si>
  <si>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</si>
  <si>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</si>
  <si>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</si>
  <si>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</si>
  <si>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</si>
  <si>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</si>
  <si>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</si>
  <si>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</si>
  <si>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</si>
  <si>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</si>
  <si>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</si>
  <si>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</si>
  <si>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</si>
  <si>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</si>
  <si>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</si>
  <si>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</si>
  <si>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</si>
  <si>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</si>
  <si>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</si>
  <si>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</si>
  <si>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</si>
  <si>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</si>
  <si>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</si>
  <si>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</si>
  <si>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</si>
  <si>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</si>
  <si>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</si>
  <si>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</si>
  <si>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</si>
  <si>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</si>
  <si>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</si>
  <si>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</si>
  <si>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</si>
  <si>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</si>
  <si>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</si>
  <si>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</si>
  <si>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</si>
  <si>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</si>
  <si>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</si>
  <si>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</si>
  <si>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</si>
  <si>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</si>
  <si>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</si>
  <si>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</si>
  <si>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</si>
  <si>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</si>
  <si>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</si>
  <si>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</si>
  <si>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</si>
  <si>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</si>
  <si>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</si>
  <si>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</si>
  <si>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</si>
  <si>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</si>
  <si>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</si>
  <si>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</si>
  <si>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</si>
  <si>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</si>
  <si>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</si>
  <si>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</si>
  <si>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</si>
  <si>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</si>
  <si>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</si>
  <si>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</si>
  <si>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</si>
  <si>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</si>
  <si>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</si>
  <si>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</si>
  <si>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</si>
  <si>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</si>
  <si>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</si>
  <si>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</si>
  <si>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</si>
  <si>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</si>
  <si>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</si>
  <si>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</si>
  <si>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</si>
  <si>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</si>
  <si>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</si>
  <si>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</si>
  <si>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</si>
  <si>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</si>
  <si>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</si>
  <si>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</si>
  <si>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</si>
  <si>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</si>
  <si>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</si>
  <si>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</si>
  <si>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</si>
  <si>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</si>
  <si>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</si>
  <si>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</si>
  <si>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</si>
  <si>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</si>
  <si>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</si>
  <si>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</si>
  <si>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</si>
  <si>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</si>
  <si>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</si>
  <si>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</si>
  <si>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</si>
  <si>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</si>
  <si>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</si>
  <si>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</si>
  <si>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</si>
  <si>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</si>
  <si>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</si>
  <si>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</si>
  <si>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</si>
  <si>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</si>
  <si>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</si>
  <si>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</si>
  <si>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</si>
  <si>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</si>
  <si>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</si>
  <si>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</si>
  <si>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</si>
  <si>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</si>
  <si>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</si>
  <si>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</si>
  <si>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</si>
  <si>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</si>
  <si>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</si>
  <si>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</si>
  <si>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</si>
  <si>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</si>
  <si>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</si>
  <si>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</si>
  <si>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</si>
  <si>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</si>
  <si>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</si>
  <si>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</si>
  <si>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</si>
  <si>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</si>
  <si>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</si>
  <si>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</si>
  <si>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</si>
  <si>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</si>
  <si>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</si>
  <si>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</si>
  <si>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</si>
  <si>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</si>
  <si>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</si>
  <si>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</si>
  <si>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</si>
  <si>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</si>
  <si>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</si>
  <si>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</si>
  <si>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</si>
  <si>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</si>
  <si>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</si>
  <si>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</si>
  <si>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</si>
  <si>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</si>
  <si>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</si>
  <si>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</si>
  <si>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</si>
  <si>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</si>
  <si>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</si>
  <si>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</si>
  <si>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</si>
  <si>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</si>
  <si>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</si>
  <si>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</si>
  <si>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</si>
  <si>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</si>
  <si>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</si>
  <si>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</si>
  <si>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</si>
  <si>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</si>
  <si>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</si>
  <si>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</si>
  <si>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</si>
  <si>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</si>
  <si>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</si>
  <si>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</si>
  <si>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</si>
  <si>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</si>
  <si>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</si>
  <si>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</si>
  <si>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</si>
  <si>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</si>
  <si>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</si>
  <si>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</si>
  <si>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</si>
  <si>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</si>
  <si>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</si>
  <si>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</si>
  <si>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</si>
  <si>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</si>
  <si>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</si>
  <si>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</si>
  <si>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</si>
  <si>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</si>
  <si>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</si>
  <si>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</si>
  <si>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</si>
  <si>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</si>
  <si>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</si>
  <si>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</si>
  <si>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</si>
  <si>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</si>
  <si>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</si>
  <si>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</si>
  <si>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</si>
  <si>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</si>
  <si>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</si>
  <si>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</si>
  <si>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</si>
  <si>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</si>
  <si>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</si>
  <si>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</si>
  <si>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</si>
  <si>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</si>
  <si>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</si>
  <si>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</si>
  <si>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</si>
  <si>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</si>
  <si>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</si>
  <si>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</si>
  <si>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</si>
  <si>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</si>
  <si>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</si>
  <si>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</si>
  <si>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</si>
  <si>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</si>
  <si>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</si>
  <si>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</si>
  <si>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</si>
  <si>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</si>
  <si>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</si>
  <si>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</si>
  <si>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</si>
  <si>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</si>
  <si>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</si>
  <si>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</si>
  <si>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</si>
  <si>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</si>
  <si>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</si>
  <si>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</si>
  <si>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</si>
  <si>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</si>
  <si>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</si>
  <si>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</si>
  <si>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</si>
  <si>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</si>
  <si>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</si>
  <si>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</si>
  <si>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</si>
  <si>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</si>
  <si>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</si>
  <si>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</si>
  <si>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</si>
  <si>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</si>
  <si>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</si>
  <si>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</si>
  <si>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</si>
  <si>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</si>
  <si>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</si>
  <si>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</si>
  <si>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</si>
  <si>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</si>
  <si>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</si>
  <si>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</si>
  <si>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</si>
  <si>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</si>
  <si>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</si>
  <si>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</si>
  <si>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</si>
  <si>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</si>
  <si>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</si>
  <si>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</si>
  <si>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</si>
  <si>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</si>
  <si>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</si>
  <si>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</si>
  <si>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</si>
  <si>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</si>
  <si>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</si>
  <si>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</si>
  <si>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</si>
  <si>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</si>
  <si>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</si>
  <si>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</si>
  <si>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</si>
  <si>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</si>
  <si>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</si>
  <si>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</si>
  <si>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</si>
  <si>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</si>
  <si>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</si>
  <si>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</si>
  <si>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</si>
  <si>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</si>
  <si>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</si>
  <si>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</si>
  <si>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</si>
  <si>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</si>
  <si>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</si>
  <si>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</si>
  <si>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</si>
  <si>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</si>
  <si>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</si>
  <si>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</si>
  <si>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</si>
  <si>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</si>
  <si>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</si>
  <si>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</si>
  <si>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</si>
  <si>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</si>
  <si>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</si>
  <si>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</si>
  <si>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</si>
  <si>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</si>
  <si>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</si>
  <si>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</si>
  <si>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</si>
  <si>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</si>
  <si>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</si>
  <si>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</si>
  <si>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</si>
  <si>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</si>
  <si>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</si>
  <si>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</si>
  <si>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</si>
  <si>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</si>
  <si>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</si>
  <si>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</si>
  <si>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</si>
  <si>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</si>
  <si>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</si>
  <si>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</si>
  <si>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</si>
  <si>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</si>
  <si>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</si>
  <si>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</si>
  <si>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</si>
  <si>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</si>
  <si>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</si>
  <si>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</si>
  <si>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</si>
  <si>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</si>
  <si>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</si>
  <si>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</si>
  <si>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</si>
  <si>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</si>
  <si>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</si>
  <si>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</si>
  <si>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</si>
  <si>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</si>
  <si>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</si>
  <si>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</si>
  <si>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</si>
  <si>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</si>
  <si>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</si>
  <si>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</si>
  <si>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</si>
  <si>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</si>
  <si>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</si>
  <si>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</si>
  <si>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</si>
  <si>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</si>
  <si>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</si>
  <si>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</si>
  <si>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</si>
  <si>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</si>
  <si>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</si>
  <si>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</si>
  <si>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</si>
  <si>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</si>
  <si>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</si>
  <si>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</si>
  <si>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</si>
  <si>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</si>
  <si>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</si>
  <si>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</si>
  <si>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</si>
  <si>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</si>
  <si>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</si>
  <si>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</si>
  <si>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</si>
  <si>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</si>
  <si>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</si>
  <si>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</si>
  <si>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</si>
  <si>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</si>
  <si>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</si>
  <si>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</si>
  <si>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</si>
  <si>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</si>
  <si>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</si>
  <si>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</si>
  <si>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</si>
  <si>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</si>
  <si>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</si>
  <si>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</si>
  <si>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</si>
  <si>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</si>
  <si>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</si>
  <si>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</si>
  <si>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</si>
  <si>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</si>
  <si>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</si>
  <si>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</si>
  <si>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</si>
  <si>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</si>
  <si>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</si>
  <si>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</si>
  <si>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</si>
  <si>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</si>
  <si>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</si>
  <si>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</si>
  <si>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</si>
  <si>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</si>
  <si>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</si>
  <si>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</si>
  <si>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</si>
  <si>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</si>
  <si>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</si>
  <si>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</si>
  <si>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</si>
  <si>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</si>
  <si>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</si>
  <si>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</si>
  <si>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</si>
  <si>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</si>
  <si>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</si>
  <si>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</si>
  <si>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</si>
  <si>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</si>
  <si>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</si>
  <si>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</si>
  <si>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</si>
  <si>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</si>
  <si>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</si>
  <si>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</si>
  <si>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</si>
  <si>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</si>
  <si>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</si>
  <si>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</si>
  <si>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</si>
  <si>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</si>
  <si>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</si>
  <si>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</si>
  <si>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</si>
  <si>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</si>
  <si>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</si>
  <si>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</si>
  <si>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</si>
  <si>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</si>
  <si>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</si>
  <si>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</si>
  <si>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</si>
  <si>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</si>
  <si>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</si>
  <si>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</si>
  <si>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</si>
  <si>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</si>
  <si>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</si>
  <si>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</si>
  <si>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</si>
  <si>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</si>
  <si>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</si>
  <si>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</si>
  <si>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</si>
  <si>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</si>
  <si>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</si>
  <si>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</si>
  <si>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</si>
  <si>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</si>
  <si>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</si>
  <si>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</si>
  <si>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</si>
  <si>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</si>
  <si>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</si>
  <si>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</si>
  <si>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</si>
  <si>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</si>
  <si>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</si>
  <si>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</si>
  <si>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</si>
  <si>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</si>
  <si>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</si>
  <si>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</si>
  <si>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</si>
  <si>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</si>
  <si>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</si>
  <si>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</si>
  <si>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</si>
  <si>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</si>
  <si>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</si>
  <si>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</si>
  <si>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</si>
  <si>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</si>
  <si>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</si>
  <si>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</si>
  <si>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</si>
  <si>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</si>
  <si>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</si>
  <si>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</si>
  <si>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</si>
  <si>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</si>
  <si>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</si>
  <si>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</si>
  <si>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</si>
  <si>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</si>
  <si>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</si>
  <si>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</si>
  <si>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</si>
  <si>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</si>
  <si>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</si>
  <si>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</si>
  <si>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</si>
  <si>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</si>
  <si>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</si>
  <si>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</si>
  <si>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</si>
  <si>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</si>
  <si>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</si>
  <si>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</si>
  <si>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</si>
  <si>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</si>
  <si>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</si>
  <si>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</si>
  <si>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</si>
  <si>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</si>
  <si>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</si>
  <si>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</si>
  <si>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</si>
  <si>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</si>
  <si>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</si>
  <si>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</si>
  <si>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</si>
  <si>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</si>
  <si>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</si>
  <si>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</si>
  <si>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</si>
  <si>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</si>
  <si>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</si>
  <si>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</si>
  <si>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</si>
  <si>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</si>
  <si>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</si>
  <si>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</si>
  <si>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</si>
  <si>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</si>
  <si>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</si>
  <si>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</si>
  <si>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</si>
  <si>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</si>
  <si>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</si>
  <si>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</si>
  <si>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</si>
  <si>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</si>
  <si>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</si>
  <si>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</si>
  <si>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</si>
  <si>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</si>
  <si>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</si>
  <si>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</si>
  <si>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</si>
  <si>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</si>
  <si>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</si>
  <si>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</si>
  <si>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</si>
  <si>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</si>
  <si>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</si>
  <si>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</si>
  <si>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</si>
  <si>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</si>
  <si>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</si>
  <si>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</si>
  <si>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</si>
  <si>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</si>
  <si>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</si>
  <si>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</si>
  <si>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</si>
  <si>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</si>
  <si>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</si>
  <si>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</si>
  <si>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</si>
  <si>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</si>
  <si>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</si>
  <si>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</si>
  <si>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</si>
  <si>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</si>
  <si>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</si>
  <si>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</si>
  <si>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</si>
  <si>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</si>
  <si>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</si>
  <si>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</si>
  <si>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</si>
  <si>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</si>
  <si>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</si>
  <si>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</si>
  <si>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</si>
  <si>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</si>
  <si>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</si>
  <si>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</si>
  <si>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</si>
  <si>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</si>
  <si>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</si>
  <si>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</si>
  <si>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</si>
  <si>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</si>
  <si>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</si>
  <si>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</si>
  <si>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</si>
  <si>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</si>
  <si>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</si>
  <si>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</si>
  <si>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</si>
  <si>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</si>
  <si>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</si>
  <si>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</si>
  <si>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</si>
  <si>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</si>
  <si>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</si>
  <si>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</si>
  <si>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</si>
  <si>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</si>
  <si>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</si>
  <si>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</si>
  <si>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</si>
  <si>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</si>
  <si>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</si>
  <si>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</si>
  <si>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</si>
  <si>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</si>
  <si>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</si>
  <si>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</si>
  <si>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</si>
  <si>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</si>
  <si>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</si>
  <si>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</si>
  <si>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</si>
  <si>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</si>
  <si>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</si>
  <si>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</si>
  <si>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</si>
  <si>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</si>
  <si>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</si>
  <si>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</si>
  <si>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</si>
  <si>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</si>
  <si>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</si>
  <si>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</si>
  <si>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</si>
  <si>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</si>
  <si>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</si>
  <si>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</si>
  <si>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</si>
  <si>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</si>
  <si>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</si>
  <si>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</si>
  <si>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</si>
  <si>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</si>
  <si>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</si>
  <si>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</si>
  <si>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</si>
  <si>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</si>
  <si>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</si>
  <si>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</si>
  <si>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</si>
  <si>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</si>
  <si>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</si>
  <si>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</si>
  <si>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</si>
  <si>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</si>
  <si>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</si>
  <si>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</si>
  <si>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</si>
  <si>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</si>
  <si>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</si>
  <si>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</si>
  <si>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</si>
  <si>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</si>
  <si>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</si>
  <si>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</si>
  <si>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</si>
  <si>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</si>
  <si>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</si>
  <si>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</si>
  <si>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</si>
  <si>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</si>
  <si>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</si>
  <si>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</si>
  <si>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</si>
  <si>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</si>
  <si>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</si>
  <si>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</si>
  <si>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</si>
  <si>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</si>
  <si>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</si>
  <si>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</si>
  <si>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</si>
  <si>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</si>
  <si>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</si>
  <si>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</si>
  <si>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</si>
  <si>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</si>
  <si>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</si>
  <si>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</si>
  <si>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</si>
  <si>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</si>
  <si>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</si>
  <si>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</si>
  <si>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</si>
  <si>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</si>
  <si>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</si>
  <si>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</si>
  <si>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</si>
  <si>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</si>
  <si>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</si>
  <si>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</si>
  <si>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</si>
  <si>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</si>
  <si>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</si>
  <si>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</si>
  <si>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</si>
  <si>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</si>
  <si>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</si>
  <si>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</si>
  <si>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</si>
  <si>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</si>
  <si>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</si>
  <si>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</si>
  <si>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</si>
  <si>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</si>
  <si>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</si>
  <si>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</si>
  <si>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</si>
  <si>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</si>
  <si>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</si>
  <si>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</si>
  <si>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</si>
  <si>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</si>
  <si>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</si>
  <si>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</si>
  <si>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</si>
  <si>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</si>
  <si>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</si>
  <si>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</si>
  <si>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</si>
  <si>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</si>
  <si>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</si>
  <si>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</si>
  <si>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</si>
  <si>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</si>
  <si>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</si>
  <si>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</si>
  <si>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</si>
  <si>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</si>
  <si>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</si>
  <si>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</si>
  <si>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</si>
  <si>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</si>
  <si>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</si>
  <si>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</si>
  <si>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</si>
  <si>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</si>
  <si>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</si>
  <si>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</si>
  <si>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</si>
  <si>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</si>
  <si>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</si>
  <si>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</si>
  <si>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</si>
  <si>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</si>
  <si>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</si>
  <si>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</si>
  <si>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</si>
  <si>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</si>
  <si>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</si>
  <si>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</si>
  <si>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</si>
  <si>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</si>
  <si>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</si>
  <si>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</si>
  <si>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</si>
  <si>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</si>
  <si>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</si>
  <si>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</si>
  <si>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</si>
  <si>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</si>
  <si>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</si>
  <si>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</si>
  <si>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</si>
  <si>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</si>
  <si>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</si>
  <si>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</si>
  <si>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</si>
  <si>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</si>
  <si>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</si>
  <si>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</si>
  <si>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</si>
  <si>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</si>
  <si>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</si>
  <si>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</si>
  <si>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</si>
  <si>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</si>
  <si>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</si>
  <si>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</si>
  <si>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</si>
  <si>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</si>
  <si>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</si>
  <si>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</si>
  <si>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</si>
  <si>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</si>
  <si>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</si>
  <si>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</si>
  <si>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</si>
  <si>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</si>
  <si>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</si>
  <si>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</si>
  <si>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</si>
  <si>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</si>
  <si>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</si>
  <si>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</si>
  <si>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</si>
  <si>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</si>
  <si>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</si>
  <si>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</si>
  <si>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</si>
  <si>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</si>
  <si>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</si>
  <si>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</si>
  <si>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</si>
  <si>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</si>
  <si>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</si>
  <si>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</si>
  <si>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</si>
  <si>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</si>
  <si>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</si>
  <si>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</si>
  <si>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</si>
  <si>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</si>
  <si>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</si>
  <si>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</si>
  <si>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</si>
  <si>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</si>
  <si>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</si>
  <si>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</si>
  <si>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</si>
  <si>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</si>
  <si>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</si>
  <si>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</si>
  <si>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</si>
  <si>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</si>
  <si>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</si>
  <si>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</si>
  <si>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</si>
  <si>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</si>
  <si>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</si>
  <si>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</si>
  <si>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</si>
  <si>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</si>
  <si>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</si>
  <si>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</si>
  <si>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</si>
  <si>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</si>
  <si>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</si>
  <si>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</si>
  <si>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</si>
  <si>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</si>
  <si>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</si>
  <si>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</si>
  <si>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</si>
  <si>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</si>
  <si>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</si>
  <si>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</si>
  <si>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</si>
  <si>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</si>
  <si>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</si>
  <si>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</si>
  <si>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</si>
  <si>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</si>
  <si>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</si>
  <si>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</si>
  <si>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</si>
  <si>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</si>
  <si>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</si>
  <si>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</si>
  <si>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</si>
  <si>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</si>
  <si>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</si>
  <si>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</si>
  <si>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</si>
  <si>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</si>
  <si>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</si>
  <si>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</si>
  <si>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</si>
  <si>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</si>
  <si>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</si>
  <si>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</si>
  <si>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</si>
  <si>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</si>
  <si>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</si>
  <si>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</si>
  <si>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</si>
  <si>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</si>
  <si>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</si>
  <si>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</si>
  <si>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</si>
  <si>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</si>
  <si>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</si>
  <si>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</si>
  <si>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</si>
  <si>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</si>
  <si>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</si>
  <si>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</si>
  <si>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</si>
  <si>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</si>
  <si>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</si>
  <si>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</si>
  <si>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</si>
  <si>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</si>
  <si>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</si>
  <si>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</si>
  <si>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</si>
  <si>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</si>
  <si>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</si>
  <si>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</si>
  <si>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</si>
  <si>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</si>
  <si>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</si>
  <si>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</si>
  <si>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</si>
  <si>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</si>
  <si>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</si>
  <si>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</si>
  <si>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</si>
  <si>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</si>
  <si>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</si>
  <si>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</si>
  <si>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</si>
  <si>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</si>
  <si>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</si>
  <si>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</si>
  <si>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</si>
  <si>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</si>
  <si>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</si>
  <si>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</si>
  <si>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</si>
  <si>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</si>
  <si>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</si>
  <si>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</si>
  <si>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</si>
  <si>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</si>
  <si>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</si>
  <si>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</si>
  <si>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</si>
  <si>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</si>
  <si>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</si>
  <si>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</si>
  <si>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</si>
  <si>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</si>
  <si>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</si>
  <si>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</si>
  <si>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</si>
  <si>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</si>
  <si>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</si>
  <si>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</si>
  <si>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</si>
  <si>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</si>
  <si>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</si>
  <si>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</si>
  <si>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</si>
  <si>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</si>
  <si>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</si>
  <si>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</si>
  <si>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</si>
  <si>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</si>
  <si>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</si>
  <si>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</si>
  <si>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</si>
  <si>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</si>
  <si>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</si>
  <si>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</si>
  <si>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</si>
  <si>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</si>
  <si>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</si>
  <si>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</si>
  <si>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</si>
  <si>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</si>
  <si>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</si>
  <si>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</si>
  <si>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</si>
  <si>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</si>
  <si>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</si>
  <si>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</si>
  <si>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</si>
  <si>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</si>
  <si>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</si>
  <si>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</si>
  <si>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</si>
  <si>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</si>
  <si>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</si>
  <si>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</si>
  <si>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</si>
  <si>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</si>
  <si>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</si>
  <si>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</si>
  <si>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</si>
  <si>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</si>
  <si>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</si>
  <si>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</si>
  <si>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</si>
  <si>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</si>
  <si>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</si>
  <si>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</si>
  <si>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</si>
  <si>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</si>
  <si>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</si>
  <si>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</si>
  <si>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</si>
  <si>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</si>
  <si>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</si>
  <si>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</si>
  <si>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</si>
  <si>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</si>
  <si>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</si>
  <si>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</si>
  <si>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</si>
  <si>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</si>
  <si>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</si>
  <si>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</si>
  <si>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</si>
  <si>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</si>
  <si>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</si>
  <si>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</si>
  <si>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</si>
  <si>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</si>
  <si>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</si>
  <si>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</si>
  <si>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</si>
  <si>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</si>
  <si>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</si>
  <si>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</si>
  <si>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</si>
  <si>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</si>
  <si>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</si>
  <si>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</si>
  <si>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</si>
  <si>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</si>
  <si>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</si>
  <si>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</si>
  <si>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</si>
  <si>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</si>
  <si>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</si>
  <si>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</si>
  <si>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</si>
  <si>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</si>
  <si>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</si>
  <si>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</si>
  <si>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</si>
  <si>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</si>
  <si>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</si>
  <si>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</si>
  <si>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</si>
  <si>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</si>
  <si>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</si>
  <si>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</si>
  <si>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</si>
  <si>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</si>
  <si>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</si>
  <si>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</si>
  <si>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</si>
  <si>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</si>
  <si>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</si>
  <si>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</si>
  <si>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</si>
  <si>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</si>
  <si>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</si>
  <si>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</si>
  <si>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</si>
  <si>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</si>
  <si>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</si>
  <si>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</si>
  <si>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</si>
  <si>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</si>
  <si>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</si>
  <si>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</si>
  <si>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</si>
  <si>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</si>
  <si>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</si>
  <si>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</si>
  <si>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</si>
  <si>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</si>
  <si>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</si>
  <si>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</si>
  <si>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</si>
  <si>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</si>
  <si>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</si>
  <si>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</si>
  <si>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</si>
  <si>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</si>
  <si>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</si>
  <si>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</si>
  <si>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</si>
  <si>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</si>
  <si>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</si>
  <si>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</si>
  <si>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</si>
  <si>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</si>
  <si>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</si>
  <si>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</si>
  <si>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</si>
  <si>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</si>
  <si>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</si>
  <si>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</si>
  <si>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</si>
  <si>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</si>
  <si>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</si>
  <si>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</si>
  <si>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</si>
  <si>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</si>
  <si>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</si>
  <si>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</si>
  <si>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</si>
  <si>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</si>
  <si>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</si>
  <si>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</si>
  <si>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</si>
  <si>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</si>
  <si>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</si>
  <si>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</si>
  <si>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</si>
  <si>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</si>
  <si>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</si>
  <si>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</si>
  <si>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</si>
  <si>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</si>
  <si>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</si>
  <si>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</si>
  <si>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</si>
  <si>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</si>
  <si>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</si>
  <si>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</si>
  <si>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</si>
  <si>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</si>
  <si>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</si>
  <si>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</si>
  <si>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</si>
  <si>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</si>
  <si>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</si>
  <si>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</si>
  <si>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</si>
  <si>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</si>
  <si>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</si>
  <si>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</si>
  <si>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</si>
  <si>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</si>
  <si>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</si>
  <si>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</si>
  <si>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</si>
  <si>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</si>
  <si>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</si>
  <si>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</si>
  <si>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</si>
  <si>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</si>
  <si>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</si>
  <si>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</si>
  <si>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</si>
  <si>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</si>
  <si>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</si>
  <si>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</si>
  <si>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</si>
  <si>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</si>
  <si>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</si>
  <si>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</si>
  <si>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</si>
  <si>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</si>
  <si>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</si>
  <si>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</si>
  <si>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</si>
  <si>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</si>
  <si>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</si>
  <si>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</si>
  <si>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</si>
  <si>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</si>
  <si>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</si>
  <si>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</si>
  <si>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</si>
  <si>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</si>
  <si>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</si>
  <si>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</si>
  <si>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</si>
  <si>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</si>
  <si>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</si>
  <si>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</si>
  <si>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</si>
  <si>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</si>
  <si>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</si>
  <si>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</si>
  <si>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</si>
  <si>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</si>
  <si>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</si>
  <si>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</si>
  <si>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</si>
  <si>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</si>
  <si>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</si>
  <si>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</si>
  <si>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</si>
  <si>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</si>
  <si>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</si>
  <si>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</si>
  <si>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</si>
  <si>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</si>
  <si>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</si>
  <si>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</si>
  <si>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</si>
  <si>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</si>
  <si>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</si>
  <si>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</si>
  <si>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</si>
  <si>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</si>
  <si>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</si>
  <si>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</si>
  <si>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</si>
  <si>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</si>
  <si>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</si>
  <si>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</si>
  <si>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</si>
  <si>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</si>
  <si>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</si>
  <si>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</si>
  <si>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</si>
  <si>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</si>
  <si>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</si>
  <si>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</si>
  <si>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</si>
  <si>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</si>
  <si>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</si>
  <si>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</si>
  <si>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</si>
  <si>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</si>
  <si>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</si>
  <si>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</si>
  <si>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</si>
  <si>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</si>
  <si>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</si>
  <si>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</si>
  <si>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</si>
  <si>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</si>
  <si>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</si>
  <si>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</si>
  <si>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</si>
  <si>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</si>
  <si>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</si>
  <si>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</si>
  <si>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</si>
  <si>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</si>
  <si>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</si>
  <si>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</si>
  <si>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</si>
  <si>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</si>
  <si>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</si>
  <si>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</si>
  <si>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</si>
  <si>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</si>
  <si>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</si>
  <si>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</si>
  <si>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</si>
  <si>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</si>
  <si>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</si>
  <si>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</si>
  <si>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</si>
  <si>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</si>
  <si>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</si>
  <si>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</si>
  <si>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</si>
  <si>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</si>
  <si>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</si>
  <si>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</si>
  <si>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</si>
  <si>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</si>
  <si>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</si>
  <si>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</si>
  <si>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</si>
  <si>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</si>
  <si>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</si>
  <si>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</si>
  <si>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</si>
  <si>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</si>
  <si>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</si>
  <si>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</si>
  <si>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</si>
  <si>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</si>
  <si>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</si>
  <si>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</si>
  <si>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</si>
  <si>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</si>
  <si>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</si>
  <si>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</si>
  <si>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</si>
  <si>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</si>
  <si>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</si>
  <si>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</si>
  <si>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</si>
  <si>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</si>
  <si>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</si>
  <si>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</si>
  <si>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</si>
  <si>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</si>
  <si>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</si>
  <si>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</si>
  <si>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</si>
  <si>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</si>
  <si>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</si>
  <si>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</si>
  <si>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</si>
  <si>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</si>
  <si>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</si>
  <si>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</si>
  <si>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</si>
  <si>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</si>
  <si>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</si>
  <si>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</si>
  <si>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</si>
  <si>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</si>
  <si>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</si>
  <si>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</si>
  <si>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</si>
  <si>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</si>
  <si>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</si>
  <si>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</si>
  <si>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</si>
  <si>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</si>
  <si>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</si>
  <si>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</si>
  <si>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</si>
  <si>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</si>
  <si>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</si>
  <si>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</si>
  <si>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</si>
  <si>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</si>
  <si>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</si>
  <si>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</si>
  <si>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</si>
  <si>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</si>
  <si>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</si>
  <si>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</si>
  <si>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</si>
  <si>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</si>
  <si>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</si>
  <si>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</si>
  <si>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</si>
  <si>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</si>
  <si>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</si>
  <si>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</si>
  <si>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</si>
  <si>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</si>
  <si>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</si>
  <si>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</si>
  <si>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</si>
  <si>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</si>
  <si>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</si>
  <si>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</si>
  <si>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</si>
  <si>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</si>
  <si>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</si>
  <si>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</si>
  <si>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</si>
  <si>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</si>
  <si>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</si>
  <si>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</si>
  <si>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</si>
  <si>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</si>
  <si>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</si>
  <si>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</si>
  <si>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</si>
  <si>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</si>
  <si>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</si>
  <si>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</si>
  <si>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</si>
  <si>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</si>
  <si>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</si>
  <si>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</si>
  <si>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</si>
  <si>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</si>
  <si>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</si>
  <si>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</si>
  <si>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</si>
  <si>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</si>
  <si>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</si>
  <si>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</si>
  <si>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</si>
  <si>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</si>
  <si>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</si>
  <si>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</si>
  <si>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</si>
  <si>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</si>
  <si>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</si>
  <si>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</si>
  <si>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</si>
  <si>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</si>
  <si>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</si>
  <si>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</si>
  <si>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</si>
  <si>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</si>
  <si>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</si>
  <si>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</si>
  <si>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</si>
  <si>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</si>
  <si>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</si>
  <si>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</si>
  <si>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</si>
  <si>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</si>
  <si>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</si>
  <si>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</si>
  <si>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</si>
  <si>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</si>
  <si>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</si>
  <si>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</si>
  <si>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</si>
  <si>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</si>
  <si>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</si>
  <si>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</si>
  <si>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</si>
  <si>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</si>
  <si>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</si>
  <si>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</si>
  <si>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</si>
  <si>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</si>
  <si>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</si>
  <si>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</si>
  <si>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</si>
  <si>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</si>
  <si>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</si>
  <si>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</si>
  <si>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</si>
  <si>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</si>
  <si>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</si>
  <si>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</si>
  <si>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</si>
  <si>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</si>
  <si>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</si>
  <si>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</si>
  <si>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</si>
  <si>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</si>
  <si>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</si>
  <si>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</si>
  <si>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</si>
  <si>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</si>
  <si>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</si>
  <si>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</si>
  <si>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</si>
  <si>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</si>
  <si>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</si>
  <si>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</si>
  <si>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</si>
  <si>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</si>
  <si>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</si>
  <si>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</si>
  <si>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</si>
  <si>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</si>
  <si>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</si>
  <si>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</si>
  <si>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</si>
  <si>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</si>
  <si>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</si>
  <si>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</si>
  <si>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</si>
  <si>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</si>
  <si>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</si>
  <si>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</si>
  <si>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</si>
  <si>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</si>
  <si>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</si>
  <si>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</si>
  <si>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</si>
  <si>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</si>
  <si>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</si>
  <si>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</si>
  <si>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</si>
  <si>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</si>
  <si>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</si>
  <si>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</si>
  <si>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</si>
  <si>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</si>
  <si>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</si>
  <si>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</si>
  <si>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</si>
  <si>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</si>
  <si>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</si>
  <si>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</si>
  <si>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</si>
  <si>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</si>
  <si>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</si>
  <si>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</si>
  <si>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</si>
  <si>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</si>
  <si>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</si>
  <si>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</si>
  <si>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</si>
  <si>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</si>
  <si>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</si>
  <si>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</si>
  <si>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</si>
  <si>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</si>
  <si>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</si>
  <si>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</si>
  <si>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</si>
  <si>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</si>
  <si>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</si>
  <si>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</si>
  <si>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</si>
  <si>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</si>
  <si>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</si>
  <si>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</si>
  <si>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</si>
  <si>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</si>
  <si>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</si>
  <si>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</si>
  <si>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</si>
  <si>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</si>
  <si>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</si>
  <si>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</si>
  <si>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</si>
  <si>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</si>
  <si>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</si>
  <si>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</si>
  <si>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</si>
  <si>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</si>
  <si>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</si>
  <si>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</si>
  <si>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</si>
  <si>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</si>
  <si>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</si>
  <si>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</si>
  <si>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</si>
  <si>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</si>
  <si>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</si>
  <si>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</si>
  <si>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</si>
  <si>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</si>
  <si>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</si>
  <si>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</si>
  <si>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</si>
  <si>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</si>
  <si>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</si>
  <si>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</si>
  <si>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</si>
  <si>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</si>
  <si>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</si>
  <si>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</si>
  <si>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</si>
  <si>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</si>
  <si>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</si>
  <si>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</si>
  <si>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</si>
  <si>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</si>
  <si>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</si>
  <si>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</si>
  <si>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</si>
  <si>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</si>
  <si>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</si>
  <si>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</si>
  <si>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</si>
  <si>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</si>
  <si>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</si>
  <si>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</si>
  <si>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</si>
  <si>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</si>
  <si>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</si>
  <si>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</si>
  <si>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</si>
  <si>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</si>
  <si>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</si>
  <si>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</si>
  <si>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</si>
  <si>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</si>
  <si>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</si>
  <si>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</si>
  <si>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</si>
  <si>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</si>
  <si>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</si>
  <si>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</si>
  <si>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</si>
  <si>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</si>
  <si>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</si>
  <si>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</si>
  <si>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</si>
  <si>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</si>
  <si>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</si>
  <si>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</si>
  <si>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</si>
  <si>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</si>
  <si>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</si>
  <si>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</si>
  <si>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</si>
  <si>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</si>
  <si>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</si>
  <si>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</si>
  <si>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</si>
  <si>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</si>
  <si>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</si>
  <si>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</si>
  <si>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</si>
  <si>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</si>
  <si>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</si>
  <si>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</si>
  <si>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</si>
  <si>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</si>
  <si>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</si>
  <si>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</si>
  <si>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</si>
  <si>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</si>
  <si>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</si>
  <si>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</si>
  <si>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</si>
  <si>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</si>
  <si>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</si>
  <si>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</si>
  <si>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</si>
  <si>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</si>
  <si>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</si>
  <si>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</si>
  <si>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</si>
  <si>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</si>
  <si>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</si>
  <si>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</si>
  <si>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</si>
  <si>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</si>
  <si>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</si>
  <si>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</si>
  <si>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</si>
  <si>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</si>
  <si>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</si>
  <si>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</si>
  <si>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</si>
  <si>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</si>
  <si>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</si>
  <si>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</si>
  <si>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</si>
  <si>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</si>
  <si>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</si>
  <si>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</si>
  <si>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</si>
  <si>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</si>
  <si>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</si>
  <si>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</si>
  <si>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</si>
  <si>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</si>
  <si>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</si>
  <si>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</si>
  <si>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</si>
  <si>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</si>
  <si>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</si>
  <si>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</si>
  <si>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</si>
  <si>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</si>
  <si>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</si>
  <si>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</si>
  <si>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</si>
  <si>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</si>
  <si>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</si>
  <si>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</si>
  <si>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</si>
  <si>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</si>
  <si>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</si>
  <si>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</si>
  <si>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</si>
  <si>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</si>
  <si>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</si>
  <si>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</si>
  <si>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</si>
  <si>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</si>
  <si>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</si>
  <si>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</si>
  <si>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</si>
  <si>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</si>
  <si>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</si>
  <si>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</si>
  <si>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</si>
  <si>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</si>
  <si>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</si>
  <si>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</si>
  <si>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</si>
  <si>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</si>
  <si>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</si>
  <si>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</si>
  <si>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</si>
  <si>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</si>
  <si>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</si>
  <si>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</si>
  <si>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</si>
  <si>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</si>
  <si>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</si>
  <si>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</si>
  <si>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</si>
  <si>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</si>
  <si>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</si>
  <si>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</si>
  <si>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</si>
  <si>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</si>
  <si>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</si>
  <si>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</si>
  <si>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</si>
  <si>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</si>
  <si>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</si>
  <si>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</si>
  <si>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</si>
  <si>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</si>
  <si>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</si>
  <si>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</si>
  <si>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</si>
  <si>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</si>
  <si>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</si>
  <si>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</si>
  <si>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</si>
  <si>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</si>
  <si>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</si>
  <si>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</si>
  <si>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</si>
  <si>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</si>
  <si>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</si>
  <si>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</si>
  <si>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</si>
  <si>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</si>
  <si>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</si>
  <si>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</si>
  <si>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</si>
  <si>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</si>
  <si>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</si>
  <si>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</si>
  <si>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</si>
  <si>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</si>
  <si>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</si>
  <si>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</si>
  <si>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</si>
  <si>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</si>
  <si>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</si>
  <si>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</si>
  <si>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</si>
  <si>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</si>
  <si>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</si>
  <si>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</si>
  <si>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</si>
  <si>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</si>
  <si>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</si>
  <si>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</si>
  <si>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</si>
  <si>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</si>
  <si>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</si>
  <si>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</si>
  <si>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</si>
  <si>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</si>
  <si>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</si>
  <si>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</si>
  <si>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</si>
  <si>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</si>
  <si>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</si>
  <si>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</si>
  <si>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</si>
  <si>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</si>
  <si>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</si>
  <si>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</si>
  <si>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</si>
  <si>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</si>
  <si>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</si>
  <si>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</si>
  <si>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</si>
  <si>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</si>
  <si>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</si>
  <si>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</si>
  <si>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</si>
  <si>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</si>
  <si>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</si>
  <si>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</si>
  <si>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</si>
  <si>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</si>
  <si>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</si>
  <si>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</si>
  <si>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</si>
  <si>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</si>
  <si>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</si>
  <si>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</si>
  <si>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</si>
  <si>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</si>
  <si>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</si>
  <si>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</si>
  <si>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</si>
  <si>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</si>
  <si>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</si>
  <si>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</si>
  <si>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</si>
  <si>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</si>
  <si>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</si>
  <si>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</si>
  <si>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</si>
  <si>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</si>
  <si>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</si>
  <si>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</si>
  <si>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</si>
  <si>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</si>
  <si>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</si>
  <si>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</si>
  <si>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</si>
  <si>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</si>
  <si>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</si>
  <si>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</si>
  <si>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</si>
  <si>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</si>
  <si>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</si>
  <si>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</si>
  <si>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</si>
  <si>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</si>
  <si>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</si>
  <si>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</si>
  <si>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</si>
  <si>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</si>
  <si>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</si>
  <si>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</si>
  <si>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</si>
  <si>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</si>
  <si>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</si>
  <si>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</si>
  <si>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</si>
  <si>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</si>
  <si>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</si>
  <si>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</si>
  <si>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</si>
  <si>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</si>
  <si>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</si>
  <si>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</si>
  <si>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</si>
  <si>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</si>
  <si>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</si>
  <si>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</si>
  <si>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</si>
  <si>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</si>
  <si>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</si>
  <si>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</si>
  <si>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</si>
  <si>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</si>
  <si>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</si>
  <si>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</si>
  <si>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</si>
  <si>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</si>
  <si>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</si>
  <si>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</si>
  <si>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</si>
  <si>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</si>
  <si>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</si>
  <si>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</si>
  <si>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</si>
  <si>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</si>
  <si>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</si>
  <si>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</si>
  <si>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</si>
  <si>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</si>
  <si>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</si>
  <si>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</si>
  <si>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</si>
  <si>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</si>
  <si>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</si>
  <si>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</si>
  <si>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</si>
  <si>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</si>
  <si>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</si>
  <si>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</si>
  <si>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</si>
  <si>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</si>
  <si>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</si>
  <si>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</si>
  <si>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</si>
  <si>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</si>
  <si>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</si>
  <si>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</si>
  <si>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</si>
  <si>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</si>
  <si>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</si>
  <si>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</si>
  <si>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</si>
  <si>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</si>
  <si>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</si>
  <si>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</si>
  <si>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</si>
  <si>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</si>
  <si>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</si>
  <si>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</si>
  <si>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</si>
  <si>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</si>
  <si>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</si>
  <si>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</si>
  <si>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</si>
  <si>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</si>
  <si>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</si>
  <si>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</si>
  <si>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</si>
  <si>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</si>
  <si>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</si>
  <si>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</si>
  <si>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</si>
  <si>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</si>
  <si>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</si>
  <si>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</si>
  <si>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</si>
  <si>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</si>
  <si>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</si>
  <si>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</si>
  <si>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</si>
  <si>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</si>
  <si>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</si>
  <si>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</si>
  <si>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</si>
  <si>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</si>
  <si>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</si>
  <si>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</si>
  <si>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</si>
  <si>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</si>
  <si>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</si>
  <si>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</si>
  <si>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</si>
  <si>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</si>
  <si>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</si>
  <si>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</si>
  <si>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</si>
  <si>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</si>
  <si>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</si>
  <si>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</si>
  <si>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</si>
  <si>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</si>
  <si>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</si>
  <si>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</si>
  <si>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</si>
  <si>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</si>
  <si>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</si>
  <si>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</si>
  <si>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</si>
  <si>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</si>
  <si>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</si>
  <si>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</si>
  <si>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</si>
  <si>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</si>
  <si>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</si>
  <si>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</si>
  <si>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</si>
  <si>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</si>
  <si>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</si>
  <si>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</si>
  <si>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</si>
  <si>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</si>
  <si>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</si>
  <si>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</si>
  <si>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</si>
  <si>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</si>
  <si>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</si>
  <si>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</si>
  <si>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</si>
  <si>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</si>
  <si>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</si>
  <si>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</si>
  <si>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</si>
  <si>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</si>
  <si>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</si>
  <si>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</si>
  <si>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</si>
  <si>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</si>
  <si>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</si>
  <si>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</si>
  <si>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</si>
  <si>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</si>
  <si>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</si>
  <si>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</si>
  <si>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</si>
  <si>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</si>
  <si>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</si>
  <si>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</si>
  <si>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</si>
  <si>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</si>
  <si>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</si>
  <si>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</si>
  <si>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</si>
  <si>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</si>
  <si>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</si>
  <si>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</si>
  <si>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</si>
  <si>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</si>
  <si>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</si>
  <si>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</si>
  <si>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</si>
  <si>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</si>
  <si>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</si>
  <si>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</si>
  <si>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</si>
  <si>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</si>
  <si>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</si>
  <si>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</si>
  <si>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</si>
  <si>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</si>
  <si>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</si>
  <si>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</si>
  <si>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</si>
  <si>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</si>
  <si>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</si>
  <si>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</si>
  <si>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</si>
  <si>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</si>
  <si>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</si>
  <si>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</si>
  <si>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</si>
  <si>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</si>
  <si>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</si>
  <si>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</si>
  <si>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</si>
  <si>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</si>
  <si>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</si>
  <si>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</si>
  <si>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</si>
  <si>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</si>
  <si>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</si>
  <si>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</si>
  <si>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</si>
  <si>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</si>
  <si>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</si>
  <si>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</si>
  <si>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</si>
  <si>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</si>
  <si>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</si>
  <si>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</si>
  <si>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</si>
  <si>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</si>
  <si>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</si>
  <si>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</si>
  <si>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</si>
  <si>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</si>
  <si>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</si>
  <si>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</si>
  <si>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</si>
  <si>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</si>
  <si>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</si>
  <si>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</si>
  <si>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</si>
  <si>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</si>
  <si>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</si>
  <si>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</si>
  <si>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</si>
  <si>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</si>
  <si>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</si>
  <si>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</si>
  <si>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</si>
  <si>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</si>
  <si>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</si>
  <si>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</si>
  <si>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</si>
  <si>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</si>
  <si>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</si>
  <si>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</si>
  <si>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</si>
  <si>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</si>
  <si>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</si>
  <si>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</si>
  <si>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</si>
  <si>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</si>
  <si>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</si>
  <si>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</si>
  <si>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</si>
  <si>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</si>
  <si>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</si>
  <si>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</si>
  <si>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</si>
  <si>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</si>
  <si>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</si>
  <si>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</si>
  <si>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</si>
  <si>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</si>
  <si>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</si>
  <si>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</si>
  <si>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</si>
  <si>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</si>
  <si>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</si>
  <si>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</si>
  <si>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</si>
  <si>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</si>
  <si>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</si>
  <si>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</si>
  <si>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</si>
  <si>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</si>
  <si>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</si>
  <si>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</si>
  <si>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</si>
  <si>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</si>
  <si>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</si>
  <si>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</si>
  <si>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</si>
  <si>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</si>
  <si>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</si>
  <si>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</si>
  <si>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</si>
  <si>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</si>
  <si>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</si>
  <si>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</si>
  <si>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</si>
  <si>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</si>
  <si>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</si>
  <si>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</si>
  <si>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</si>
  <si>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</si>
  <si>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</si>
  <si>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</si>
  <si>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</si>
  <si>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</si>
  <si>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</si>
  <si>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</si>
  <si>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</si>
  <si>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</si>
  <si>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</si>
  <si>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</si>
  <si>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</si>
  <si>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</si>
  <si>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</si>
  <si>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</si>
  <si>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</si>
  <si>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</si>
  <si>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</si>
  <si>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</si>
  <si>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</si>
  <si>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</si>
  <si>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</si>
  <si>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</si>
  <si>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</si>
  <si>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</si>
  <si>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</si>
  <si>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</si>
  <si>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</si>
  <si>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</si>
  <si>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</si>
  <si>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</si>
  <si>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</si>
  <si>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</si>
  <si>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</si>
  <si>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</si>
  <si>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</si>
  <si>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</si>
  <si>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</si>
  <si>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</si>
  <si>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</si>
  <si>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</si>
  <si>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</si>
  <si>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</si>
  <si>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</si>
  <si>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</si>
  <si>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</si>
  <si>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</si>
  <si>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</si>
  <si>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</si>
  <si>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</si>
  <si>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</si>
  <si>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</si>
  <si>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</si>
  <si>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</si>
  <si>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</si>
  <si>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</si>
  <si>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</si>
  <si>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</si>
  <si>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</si>
  <si>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</si>
  <si>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</si>
  <si>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</si>
  <si>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</si>
  <si>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</si>
  <si>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</si>
  <si>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</si>
  <si>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</si>
  <si>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</si>
  <si>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</si>
  <si>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</si>
  <si>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</si>
  <si>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</si>
  <si>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</si>
  <si>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</si>
  <si>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</si>
  <si>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</si>
  <si>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</si>
  <si>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</si>
  <si>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</si>
  <si>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</si>
  <si>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</si>
  <si>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</si>
  <si>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</si>
  <si>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</si>
  <si>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</si>
  <si>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</si>
  <si>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</si>
  <si>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</si>
  <si>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</si>
  <si>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</si>
  <si>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</si>
  <si>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</si>
  <si>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</si>
  <si>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</si>
  <si>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</si>
  <si>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</si>
  <si>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</si>
  <si>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</si>
  <si>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</si>
  <si>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</si>
  <si>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</si>
  <si>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</si>
  <si>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</si>
  <si>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</si>
  <si>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</si>
  <si>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</si>
  <si>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</si>
  <si>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</si>
  <si>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</si>
  <si>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</si>
  <si>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</si>
  <si>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</si>
  <si>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</si>
  <si>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</si>
  <si>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</si>
  <si>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</si>
  <si>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</si>
  <si>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</si>
  <si>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</si>
  <si>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</si>
  <si>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</si>
  <si>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</si>
  <si>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</si>
  <si>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</si>
  <si>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</si>
  <si>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</si>
  <si>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</si>
  <si>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</si>
  <si>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</si>
  <si>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</si>
  <si>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</si>
  <si>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</si>
  <si>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</si>
  <si>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</si>
  <si>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</si>
  <si>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</si>
  <si>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</si>
  <si>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</si>
  <si>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</si>
  <si>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</si>
  <si>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</si>
  <si>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</si>
  <si>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</si>
  <si>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</si>
  <si>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</si>
  <si>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</si>
  <si>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</si>
  <si>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</si>
  <si>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</si>
  <si>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</si>
  <si>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</si>
  <si>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</si>
  <si>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</si>
  <si>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</si>
  <si>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</si>
  <si>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</si>
  <si>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</si>
  <si>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</si>
  <si>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</si>
  <si>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</si>
  <si>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</si>
  <si>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</si>
  <si>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</si>
  <si>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</si>
  <si>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</si>
  <si>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</si>
  <si>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</si>
  <si>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</si>
  <si>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</si>
  <si>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</si>
  <si>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</si>
  <si>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</si>
  <si>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</si>
  <si>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</si>
  <si>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</si>
  <si>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</si>
  <si>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</si>
  <si>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</si>
  <si>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</si>
  <si>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</si>
  <si>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</si>
  <si>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</si>
  <si>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</si>
  <si>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</si>
  <si>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</si>
  <si>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</si>
  <si>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</si>
  <si>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</si>
  <si>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</si>
  <si>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</si>
  <si>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</si>
  <si>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</si>
  <si>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</si>
  <si>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</si>
  <si>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</si>
  <si>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</si>
  <si>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</si>
  <si>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</si>
  <si>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</si>
  <si>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</si>
  <si>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</si>
  <si>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</si>
  <si>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</si>
  <si>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</si>
  <si>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</si>
  <si>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</si>
  <si>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</si>
  <si>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</si>
  <si>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</si>
  <si>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</si>
  <si>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</si>
  <si>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</si>
  <si>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</si>
  <si>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</si>
  <si>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</si>
  <si>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</si>
  <si>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</si>
  <si>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</si>
  <si>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</si>
  <si>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</si>
  <si>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</si>
  <si>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</si>
  <si>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</si>
  <si>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</si>
  <si>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</si>
  <si>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</si>
  <si>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</si>
  <si>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</si>
  <si>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</si>
  <si>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</si>
  <si>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</si>
  <si>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</si>
  <si>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</si>
  <si>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</si>
  <si>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</si>
  <si>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</si>
  <si>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</si>
  <si>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</si>
  <si>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</si>
  <si>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</si>
  <si>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</si>
  <si>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</si>
  <si>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</si>
  <si>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</si>
  <si>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</si>
  <si>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</si>
  <si>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</si>
  <si>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</si>
  <si>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</si>
  <si>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</si>
  <si>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</si>
  <si>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</si>
  <si>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</si>
  <si>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</si>
  <si>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</si>
  <si>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</si>
  <si>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</si>
  <si>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</si>
  <si>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</si>
  <si>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</si>
  <si>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</si>
  <si>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</si>
  <si>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</si>
  <si>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</si>
  <si>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</si>
  <si>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</si>
  <si>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</si>
  <si>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</si>
  <si>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</si>
  <si>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</si>
  <si>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</si>
  <si>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</si>
  <si>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</si>
  <si>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</si>
  <si>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</si>
  <si>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</si>
  <si>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</si>
  <si>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</si>
  <si>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</si>
  <si>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</si>
  <si>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</si>
  <si>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</si>
  <si>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</si>
  <si>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</si>
  <si>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</si>
  <si>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</si>
  <si>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</si>
  <si>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</si>
  <si>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</si>
  <si>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</si>
  <si>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</si>
  <si>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</si>
  <si>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</si>
  <si>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</si>
  <si>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</si>
  <si>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</si>
  <si>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</si>
  <si>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</si>
  <si>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</si>
  <si>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</si>
  <si>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</si>
  <si>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</si>
  <si>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</si>
  <si>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</si>
  <si>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</si>
  <si>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</si>
  <si>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</si>
  <si>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</si>
  <si>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</si>
  <si>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</si>
  <si>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</si>
  <si>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</si>
  <si>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</si>
  <si>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</si>
  <si>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</si>
  <si>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</si>
  <si>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</si>
  <si>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</si>
  <si>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</si>
  <si>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</si>
  <si>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</si>
  <si>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</si>
  <si>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</si>
  <si>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</si>
  <si>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</si>
  <si>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</si>
  <si>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</si>
  <si>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</si>
  <si>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</si>
  <si>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</si>
  <si>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</si>
  <si>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</si>
  <si>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</si>
  <si>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</si>
  <si>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</si>
  <si>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</si>
  <si>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</si>
  <si>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</si>
  <si>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</si>
  <si>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</si>
  <si>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</si>
  <si>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</si>
  <si>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</si>
  <si>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</si>
  <si>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</si>
  <si>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</si>
  <si>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</si>
  <si>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</si>
  <si>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</si>
  <si>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</si>
  <si>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</si>
  <si>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</si>
  <si>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</si>
  <si>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</si>
  <si>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</si>
  <si>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</si>
  <si>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</si>
  <si>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</si>
  <si>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</si>
  <si>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</si>
  <si>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</si>
  <si>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</si>
  <si>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</si>
  <si>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</si>
  <si>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</si>
  <si>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</si>
  <si>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</si>
  <si>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</si>
  <si>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</si>
  <si>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</si>
  <si>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</si>
  <si>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</si>
  <si>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</si>
  <si>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</si>
  <si>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</si>
  <si>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</si>
  <si>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</si>
  <si>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</si>
  <si>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</si>
  <si>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</si>
  <si>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</si>
  <si>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</si>
  <si>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</si>
  <si>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</si>
  <si>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</si>
  <si>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</si>
  <si>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</si>
  <si>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</si>
  <si>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</si>
  <si>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</si>
  <si>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</si>
  <si>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</si>
  <si>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</si>
  <si>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</si>
  <si>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</si>
  <si>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</si>
  <si>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</si>
  <si>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</si>
  <si>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</si>
  <si>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</si>
  <si>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</si>
  <si>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</si>
  <si>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</si>
  <si>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</si>
  <si>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</si>
  <si>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</si>
  <si>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</si>
  <si>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</si>
  <si>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</si>
  <si>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</si>
  <si>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</si>
  <si>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</si>
  <si>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</si>
  <si>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</si>
  <si>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</si>
  <si>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</si>
  <si>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</si>
  <si>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</si>
  <si>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</si>
  <si>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</si>
  <si>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</si>
  <si>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</si>
  <si>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</si>
  <si>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</si>
  <si>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</si>
  <si>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</si>
  <si>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</si>
  <si>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</si>
  <si>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</si>
  <si>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</si>
  <si>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</si>
  <si>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</si>
  <si>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</si>
  <si>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</si>
  <si>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</si>
  <si>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</si>
  <si>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</si>
  <si>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</si>
  <si>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</si>
  <si>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</si>
  <si>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</si>
  <si>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</si>
  <si>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</si>
  <si>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</si>
  <si>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</si>
  <si>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</si>
  <si>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</si>
  <si>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</si>
  <si>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</si>
  <si>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</si>
  <si>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</si>
  <si>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</si>
  <si>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</si>
  <si>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</si>
  <si>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</si>
  <si>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</si>
  <si>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</si>
  <si>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</si>
  <si>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</si>
  <si>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</si>
  <si>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</si>
  <si>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</si>
  <si>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</si>
  <si>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</si>
  <si>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</si>
  <si>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</si>
  <si>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</si>
  <si>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</si>
  <si>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</si>
  <si>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</si>
  <si>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</si>
  <si>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</si>
  <si>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</si>
  <si>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</si>
  <si>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</si>
  <si>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</si>
  <si>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</si>
  <si>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</si>
  <si>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</si>
  <si>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</si>
  <si>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</si>
  <si>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</si>
  <si>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</si>
  <si>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</si>
  <si>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</si>
  <si>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</si>
  <si>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</si>
  <si>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</si>
  <si>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</si>
  <si>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</si>
  <si>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</si>
  <si>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</si>
  <si>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</si>
  <si>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</si>
  <si>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</si>
  <si>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</si>
  <si>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</si>
  <si>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</si>
  <si>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</si>
  <si>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</si>
  <si>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</si>
  <si>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</si>
  <si>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</si>
  <si>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</si>
  <si>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</si>
  <si>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</si>
  <si>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</si>
  <si>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</si>
  <si>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</si>
  <si>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</si>
  <si>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</si>
  <si>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</si>
  <si>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</si>
  <si>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</si>
  <si>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</si>
  <si>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</si>
  <si>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</si>
  <si>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</si>
  <si>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</si>
  <si>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</si>
  <si>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</si>
  <si>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</si>
  <si>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</si>
  <si>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</si>
  <si>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</si>
  <si>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</si>
  <si>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</si>
  <si>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</si>
  <si>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</si>
  <si>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</si>
  <si>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</si>
  <si>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</si>
  <si>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</si>
  <si>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</si>
  <si>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</si>
  <si>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</si>
  <si>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</si>
  <si>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</si>
  <si>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</si>
  <si>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</si>
  <si>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</si>
  <si>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</si>
  <si>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</si>
  <si>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</si>
  <si>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</si>
  <si>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</si>
  <si>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</si>
  <si>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</si>
  <si>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</si>
  <si>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</si>
  <si>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</si>
  <si>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</si>
  <si>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</si>
  <si>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</si>
  <si>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</si>
  <si>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</si>
  <si>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</si>
  <si>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</si>
  <si>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</si>
  <si>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</si>
  <si>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</si>
  <si>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</si>
  <si>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</si>
  <si>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</si>
  <si>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</si>
  <si>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</si>
  <si>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</si>
  <si>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</si>
  <si>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</si>
  <si>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</si>
  <si>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</si>
  <si>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</si>
  <si>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</si>
  <si>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</si>
  <si>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</si>
  <si>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</si>
  <si>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</si>
  <si>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</si>
  <si>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</si>
  <si>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</si>
  <si>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</si>
  <si>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</si>
  <si>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</si>
  <si>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</si>
  <si>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</si>
  <si>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</si>
  <si>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</si>
  <si>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</si>
  <si>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</si>
  <si>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</si>
  <si>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</si>
  <si>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</si>
  <si>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</si>
  <si>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</si>
  <si>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</si>
  <si>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</si>
  <si>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</si>
  <si>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</si>
  <si>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</si>
  <si>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</si>
  <si>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</si>
  <si>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</si>
  <si>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</si>
  <si>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</si>
  <si>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</si>
  <si>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</si>
  <si>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</si>
  <si>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</si>
  <si>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</si>
  <si>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</si>
  <si>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</si>
  <si>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</si>
  <si>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</si>
  <si>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</si>
  <si>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</si>
  <si>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</si>
  <si>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</si>
  <si>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</si>
  <si>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</si>
  <si>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</si>
  <si>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</si>
  <si>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</si>
  <si>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</si>
  <si>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</si>
  <si>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</si>
  <si>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</si>
  <si>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</si>
  <si>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</si>
  <si>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</si>
  <si>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</si>
  <si>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</si>
  <si>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</si>
  <si>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</si>
  <si>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</si>
  <si>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</si>
  <si>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</si>
  <si>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</si>
  <si>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</si>
  <si>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</si>
  <si>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</si>
  <si>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</si>
  <si>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</si>
  <si>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</si>
  <si>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</si>
  <si>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</si>
  <si>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</si>
  <si>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</si>
  <si>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</si>
  <si>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</si>
  <si>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</si>
  <si>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</si>
  <si>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</si>
  <si>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</si>
  <si>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</si>
  <si>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</si>
  <si>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</si>
  <si>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</si>
  <si>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</si>
  <si>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</si>
  <si>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</si>
  <si>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</si>
  <si>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</si>
  <si>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</si>
  <si>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</si>
  <si>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</si>
  <si>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</si>
  <si>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</si>
  <si>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</si>
  <si>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</si>
  <si>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</si>
  <si>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</si>
  <si>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</si>
  <si>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</si>
  <si>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</si>
  <si>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</si>
  <si>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</si>
  <si>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</si>
  <si>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</si>
  <si>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</si>
  <si>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</si>
  <si>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</si>
  <si>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</si>
  <si>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</si>
  <si>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</si>
  <si>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</si>
  <si>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</si>
  <si>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</si>
  <si>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</si>
  <si>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</si>
  <si>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</si>
  <si>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</si>
  <si>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</si>
  <si>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</si>
  <si>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</si>
  <si>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</si>
  <si>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</si>
  <si>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</si>
  <si>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</si>
  <si>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</si>
  <si>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</si>
  <si>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</si>
  <si>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</si>
  <si>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</si>
  <si>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</si>
  <si>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</si>
  <si>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</si>
  <si>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</si>
  <si>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</si>
  <si>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</si>
  <si>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</si>
  <si>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</si>
  <si>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</si>
  <si>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</si>
  <si>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</si>
  <si>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</si>
  <si>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</si>
  <si>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</si>
  <si>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</si>
  <si>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</si>
  <si>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</si>
  <si>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</si>
  <si>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</si>
  <si>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</si>
  <si>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</si>
  <si>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</si>
  <si>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</si>
  <si>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</si>
  <si>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</si>
  <si>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</si>
  <si>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</si>
  <si>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</si>
  <si>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</si>
  <si>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</si>
  <si>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</si>
  <si>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</si>
  <si>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</si>
  <si>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</si>
  <si>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</si>
  <si>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</si>
  <si>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</si>
  <si>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</si>
  <si>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</si>
  <si>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</si>
  <si>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</si>
  <si>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</si>
  <si>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</si>
  <si>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</si>
  <si>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</si>
  <si>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</si>
  <si>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</si>
  <si>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</si>
  <si>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</si>
  <si>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</si>
  <si>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</si>
  <si>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</si>
  <si>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</si>
  <si>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</si>
  <si>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</si>
  <si>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</si>
  <si>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</si>
  <si>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</si>
  <si>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</si>
  <si>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</si>
  <si>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</si>
  <si>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</si>
  <si>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</si>
  <si>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</si>
  <si>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</si>
  <si>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</si>
  <si>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</si>
  <si>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</si>
  <si>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</si>
  <si>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</si>
  <si>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</si>
  <si>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</si>
  <si>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</si>
  <si>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</si>
  <si>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</si>
  <si>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</si>
  <si>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</si>
  <si>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</si>
  <si>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</si>
  <si>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</si>
  <si>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</si>
  <si>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</si>
  <si>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</si>
  <si>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</si>
  <si>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</si>
  <si>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</si>
  <si>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</si>
  <si>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</si>
  <si>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</si>
  <si>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</si>
  <si>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</si>
  <si>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</si>
  <si>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</si>
  <si>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</si>
  <si>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</si>
  <si>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</si>
  <si>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</si>
  <si>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</si>
  <si>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</si>
  <si>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</si>
  <si>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</si>
  <si>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</si>
  <si>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</si>
  <si>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</si>
  <si>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</si>
  <si>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</si>
  <si>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</si>
  <si>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</si>
  <si>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</si>
  <si>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</si>
  <si>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</si>
  <si>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</si>
  <si>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</si>
  <si>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</si>
  <si>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</si>
  <si>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</si>
  <si>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</si>
  <si>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</si>
  <si>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</si>
  <si>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</si>
  <si>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</si>
  <si>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</si>
  <si>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</si>
  <si>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</si>
  <si>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</si>
  <si>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</si>
  <si>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</si>
  <si>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</si>
  <si>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</si>
  <si>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</si>
  <si>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</si>
  <si>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</si>
  <si>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</si>
  <si>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</si>
  <si>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</si>
  <si>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</si>
  <si>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</si>
  <si>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</si>
  <si>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</si>
  <si>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</si>
  <si>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</si>
  <si>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</si>
  <si>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</si>
  <si>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</si>
  <si>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</si>
  <si>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</si>
  <si>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</si>
  <si>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</si>
  <si>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</si>
  <si>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</si>
  <si>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</si>
  <si>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</si>
  <si>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</si>
  <si>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</si>
  <si>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</si>
  <si>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</si>
  <si>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</si>
  <si>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</si>
  <si>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</si>
  <si>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</si>
  <si>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</si>
  <si>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</si>
  <si>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</si>
  <si>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</si>
  <si>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</si>
  <si>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</si>
  <si>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</si>
  <si>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</si>
  <si>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</si>
  <si>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</si>
  <si>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</si>
  <si>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</si>
  <si>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</si>
  <si>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</si>
  <si>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</si>
  <si>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</si>
  <si>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</si>
  <si>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</si>
  <si>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</si>
  <si>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</si>
  <si>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</si>
  <si>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</si>
  <si>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</si>
  <si>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</si>
  <si>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</si>
  <si>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</si>
  <si>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</si>
  <si>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</si>
  <si>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</si>
  <si>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</si>
  <si>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</si>
  <si>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</si>
  <si>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</si>
  <si>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</si>
  <si>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</si>
  <si>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</si>
  <si>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</si>
  <si>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</si>
  <si>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</si>
  <si>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</si>
  <si>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</si>
  <si>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</si>
  <si>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</si>
  <si>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</si>
  <si>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</si>
  <si>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</si>
  <si>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</si>
  <si>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</si>
  <si>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</si>
  <si>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</si>
  <si>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</si>
  <si>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</si>
  <si>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</si>
  <si>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</si>
  <si>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</si>
  <si>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</si>
  <si>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</si>
  <si>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</si>
  <si>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</si>
  <si>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</si>
  <si>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</si>
  <si>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</si>
  <si>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</si>
  <si>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</si>
  <si>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</si>
  <si>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</si>
  <si>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</si>
  <si>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</si>
  <si>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</si>
  <si>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</si>
  <si>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</si>
  <si>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</si>
  <si>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</si>
  <si>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</si>
  <si>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</si>
  <si>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</si>
  <si>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</si>
  <si>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</si>
  <si>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</si>
  <si>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</si>
  <si>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</si>
  <si>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</si>
  <si>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</si>
  <si>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</si>
  <si>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</si>
  <si>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</si>
  <si>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</si>
  <si>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</si>
  <si>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</si>
  <si>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</si>
  <si>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</si>
  <si>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</si>
  <si>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</si>
  <si>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</si>
  <si>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</si>
  <si>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</si>
  <si>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</si>
  <si>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</si>
  <si>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</si>
  <si>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</si>
  <si>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</si>
  <si>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</si>
  <si>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</si>
  <si>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</si>
  <si>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</si>
  <si>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</si>
  <si>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</si>
  <si>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</si>
  <si>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</si>
  <si>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</si>
  <si>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</si>
  <si>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</si>
  <si>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</si>
  <si>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</si>
  <si>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</si>
  <si>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</si>
  <si>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</si>
  <si>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</si>
  <si>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</si>
  <si>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</si>
  <si>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</si>
  <si>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</si>
  <si>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</si>
  <si>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</si>
  <si>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</si>
  <si>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</si>
  <si>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</si>
  <si>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</si>
  <si>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</si>
  <si>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</si>
  <si>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</si>
  <si>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</si>
  <si>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</si>
  <si>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</si>
  <si>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</si>
  <si>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</si>
  <si>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</si>
  <si>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</si>
  <si>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</si>
  <si>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</si>
  <si>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</si>
  <si>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</si>
  <si>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</si>
  <si>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</si>
  <si>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</si>
  <si>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</si>
  <si>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</si>
  <si>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</si>
  <si>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</si>
  <si>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</si>
  <si>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</si>
  <si>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</si>
  <si>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</si>
  <si>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</si>
  <si>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</si>
  <si>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</si>
  <si>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</si>
  <si>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</si>
  <si>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</si>
  <si>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</si>
  <si>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</si>
  <si>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</si>
  <si>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</si>
  <si>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</si>
  <si>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</si>
  <si>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</si>
  <si>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</si>
  <si>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</si>
  <si>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</si>
  <si>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</si>
  <si>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</si>
  <si>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</si>
  <si>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</si>
  <si>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</si>
  <si>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</si>
  <si>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</si>
  <si>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</si>
  <si>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</si>
  <si>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</si>
  <si>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</si>
  <si>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</si>
  <si>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</si>
  <si>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</si>
  <si>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</si>
  <si>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</si>
  <si>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</si>
  <si>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</si>
  <si>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</si>
  <si>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</si>
  <si>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</si>
  <si>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</si>
  <si>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</si>
  <si>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</si>
  <si>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</si>
  <si>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</si>
  <si>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</si>
  <si>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</si>
  <si>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</si>
  <si>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</si>
  <si>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</si>
  <si>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</si>
  <si>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</si>
  <si>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</si>
  <si>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</si>
  <si>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</si>
  <si>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</si>
  <si>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</si>
  <si>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</si>
  <si>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</si>
  <si>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</si>
  <si>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</si>
  <si>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</si>
  <si>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</si>
  <si>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</si>
  <si>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</si>
  <si>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</si>
  <si>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</si>
  <si>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</si>
  <si>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</si>
  <si>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</si>
  <si>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</si>
  <si>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</si>
  <si>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</si>
  <si>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</si>
  <si>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</si>
  <si>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</si>
  <si>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</si>
  <si>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</si>
  <si>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</si>
  <si>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</si>
  <si>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</si>
  <si>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</si>
  <si>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</si>
  <si>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</si>
  <si>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</si>
  <si>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</si>
  <si>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</si>
  <si>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</si>
  <si>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</si>
  <si>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</si>
  <si>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</si>
  <si>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</si>
  <si>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</si>
  <si>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</si>
  <si>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</si>
  <si>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</si>
  <si>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</si>
  <si>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</si>
  <si>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</si>
  <si>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</si>
  <si>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</si>
  <si>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</si>
  <si>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</si>
  <si>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</si>
  <si>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</si>
  <si>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</si>
  <si>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</si>
  <si>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</si>
  <si>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</si>
  <si>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</si>
  <si>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</si>
  <si>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</si>
  <si>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</si>
  <si>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</si>
  <si>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</si>
  <si>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</si>
  <si>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</si>
  <si>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</si>
  <si>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</si>
  <si>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</si>
  <si>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</si>
  <si>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</si>
  <si>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</si>
  <si>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</si>
  <si>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</si>
  <si>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</si>
  <si>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</si>
  <si>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</si>
  <si>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</si>
  <si>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</si>
  <si>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</si>
  <si>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</si>
  <si>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</si>
  <si>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</si>
  <si>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</si>
  <si>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</si>
  <si>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</si>
  <si>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</si>
  <si>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</si>
  <si>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</si>
  <si>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</si>
  <si>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</si>
  <si>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</si>
  <si>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</si>
  <si>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</si>
  <si>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</si>
  <si>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</si>
  <si>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</si>
  <si>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</si>
  <si>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</si>
  <si>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</si>
  <si>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</si>
  <si>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</si>
  <si>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</si>
  <si>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</si>
  <si>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</si>
  <si>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</si>
  <si>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</si>
  <si>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</si>
  <si>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</si>
  <si>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</si>
  <si>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</si>
  <si>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</si>
  <si>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</si>
  <si>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</si>
  <si>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</si>
  <si>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</si>
  <si>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</si>
  <si>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</si>
  <si>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</si>
  <si>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</si>
  <si>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</si>
  <si>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</si>
  <si>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</si>
  <si>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</si>
  <si>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</si>
  <si>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</si>
  <si>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</si>
  <si>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</si>
  <si>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</si>
  <si>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</si>
  <si>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</si>
  <si>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</si>
  <si>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</si>
  <si>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</si>
  <si>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</si>
  <si>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</si>
  <si>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</si>
  <si>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</si>
  <si>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</si>
  <si>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</si>
  <si>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</si>
  <si>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</si>
  <si>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</si>
  <si>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</si>
  <si>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</si>
  <si>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</si>
  <si>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</si>
  <si>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</si>
  <si>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</si>
  <si>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</si>
  <si>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</si>
  <si>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</si>
  <si>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</si>
  <si>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</si>
  <si>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</si>
  <si>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</si>
  <si>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</si>
  <si>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</si>
  <si>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</si>
  <si>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</si>
  <si>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</si>
  <si>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</si>
  <si>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</si>
  <si>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</si>
  <si>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</si>
  <si>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</si>
  <si>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</si>
  <si>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</si>
  <si>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</si>
  <si>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</si>
  <si>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</si>
  <si>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</si>
  <si>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</si>
  <si>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</si>
  <si>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</si>
  <si>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</si>
  <si>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</si>
  <si>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</si>
  <si>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</si>
  <si>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</si>
  <si>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</si>
  <si>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</si>
  <si>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</si>
  <si>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</si>
  <si>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</si>
  <si>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</si>
  <si>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</si>
  <si>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</si>
  <si>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</si>
  <si>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</si>
  <si>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</si>
  <si>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</si>
  <si>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</si>
  <si>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</si>
  <si>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</si>
  <si>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</si>
  <si>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</si>
  <si>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</si>
  <si>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</si>
  <si>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</si>
  <si>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</si>
  <si>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</si>
  <si>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</si>
  <si>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</si>
  <si>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</si>
  <si>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</si>
  <si>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</si>
  <si>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</si>
  <si>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</si>
  <si>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</si>
  <si>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</si>
  <si>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</si>
  <si>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</si>
  <si>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</si>
  <si>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</si>
  <si>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</si>
  <si>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</si>
  <si>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</si>
  <si>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</si>
  <si>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</si>
  <si>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</si>
  <si>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</si>
  <si>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</si>
  <si>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</si>
  <si>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</si>
  <si>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</si>
  <si>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</si>
  <si>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</si>
  <si>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</si>
  <si>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</si>
  <si>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</si>
  <si>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</si>
  <si>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</si>
  <si>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</si>
  <si>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</si>
  <si>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</si>
  <si>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</si>
  <si>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</si>
  <si>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</si>
  <si>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</si>
  <si>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</si>
  <si>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</si>
  <si>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</si>
  <si>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</si>
  <si>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</si>
  <si>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</si>
  <si>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</si>
  <si>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</si>
  <si>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</si>
  <si>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</si>
  <si>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</si>
  <si>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</si>
  <si>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</si>
  <si>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</si>
  <si>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</si>
  <si>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</si>
  <si>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</si>
  <si>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</si>
  <si>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</si>
  <si>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</si>
  <si>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</si>
  <si>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</si>
  <si>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</si>
  <si>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</si>
  <si>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</si>
  <si>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</si>
  <si>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</si>
  <si>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</si>
  <si>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</si>
  <si>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</si>
  <si>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</si>
  <si>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</si>
  <si>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</si>
  <si>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</si>
  <si>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</si>
  <si>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</si>
  <si>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</si>
  <si>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</si>
  <si>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</si>
  <si>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</si>
  <si>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</si>
  <si>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</si>
  <si>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</si>
  <si>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</si>
  <si>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</si>
  <si>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</si>
  <si>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</si>
  <si>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</si>
  <si>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</si>
  <si>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</si>
  <si>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</si>
  <si>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</si>
  <si>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</si>
  <si>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</si>
  <si>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</si>
  <si>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</si>
  <si>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</si>
  <si>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</si>
  <si>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</si>
  <si>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</si>
  <si>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</si>
  <si>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</si>
  <si>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</si>
  <si>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</si>
  <si>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</si>
  <si>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</si>
  <si>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</si>
  <si>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</si>
  <si>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</si>
  <si>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</si>
  <si>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</si>
  <si>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</si>
  <si>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</si>
  <si>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</si>
  <si>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</si>
  <si>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</si>
  <si>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</si>
  <si>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</si>
  <si>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</si>
  <si>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</si>
  <si>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</si>
  <si>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</si>
  <si>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</si>
  <si>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</si>
  <si>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</si>
  <si>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</si>
  <si>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</si>
  <si>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</si>
  <si>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</si>
  <si>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</si>
  <si>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</si>
  <si>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</si>
  <si>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</si>
  <si>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</si>
  <si>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</si>
  <si>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</si>
  <si>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</si>
  <si>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</si>
  <si>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</si>
  <si>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</si>
  <si>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</si>
  <si>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</si>
  <si>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</si>
  <si>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</si>
  <si>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</si>
  <si>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</si>
  <si>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</si>
  <si>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</si>
  <si>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</si>
  <si>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</si>
  <si>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</si>
  <si>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</si>
  <si>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</si>
  <si>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</si>
  <si>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</si>
  <si>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</si>
  <si>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</si>
  <si>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</si>
  <si>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</si>
  <si>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</si>
  <si>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</si>
  <si>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</si>
  <si>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</si>
  <si>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</si>
  <si>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</si>
  <si>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</si>
  <si>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</si>
  <si>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</si>
  <si>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</si>
  <si>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</si>
  <si>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</si>
  <si>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</si>
  <si>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</si>
  <si>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</si>
  <si>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</si>
  <si>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</si>
  <si>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</si>
  <si>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</si>
  <si>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</si>
  <si>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</si>
  <si>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</si>
  <si>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</si>
  <si>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</si>
  <si>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</si>
  <si>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</si>
  <si>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</si>
  <si>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</si>
  <si>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</si>
  <si>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</si>
  <si>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</si>
  <si>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</si>
  <si>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</si>
  <si>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</si>
  <si>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</si>
  <si>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</si>
  <si>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</si>
  <si>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</si>
  <si>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</si>
  <si>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</si>
  <si>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</si>
  <si>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</si>
  <si>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</si>
  <si>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</si>
  <si>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</si>
  <si>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</si>
  <si>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</si>
  <si>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</si>
  <si>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</si>
  <si>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</si>
  <si>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</si>
  <si>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</si>
  <si>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</si>
  <si>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</si>
  <si>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</si>
  <si>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</si>
  <si>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</si>
  <si>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</si>
  <si>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</si>
  <si>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</si>
  <si>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</si>
  <si>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</si>
  <si>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</si>
  <si>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</si>
  <si>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</si>
  <si>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</si>
  <si>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</si>
  <si>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</si>
  <si>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</si>
  <si>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</si>
  <si>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</si>
  <si>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</si>
  <si>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</si>
  <si>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</si>
  <si>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</si>
  <si>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</si>
  <si>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</si>
  <si>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</si>
  <si>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</si>
  <si>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</si>
  <si>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</si>
  <si>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</si>
  <si>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</si>
  <si>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</si>
  <si>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</si>
  <si>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</si>
  <si>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</si>
  <si>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</si>
  <si>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</si>
  <si>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</si>
  <si>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</si>
  <si>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</si>
  <si>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</si>
  <si>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</si>
  <si>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</si>
  <si>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</si>
  <si>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</si>
  <si>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</si>
  <si>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</si>
  <si>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</si>
  <si>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</si>
  <si>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</si>
  <si>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</si>
  <si>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</si>
  <si>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</si>
  <si>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</si>
  <si>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</si>
  <si>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</si>
  <si>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</si>
  <si>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</si>
  <si>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</si>
  <si>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</si>
  <si>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</si>
  <si>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</si>
  <si>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</si>
  <si>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</si>
  <si>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</si>
  <si>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</si>
  <si>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</si>
  <si>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</si>
  <si>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</si>
  <si>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</si>
  <si>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</si>
  <si>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</si>
  <si>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</si>
  <si>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</si>
  <si>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</si>
  <si>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</si>
  <si>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</si>
  <si>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</si>
  <si>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</si>
  <si>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</si>
  <si>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</si>
  <si>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</si>
  <si>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</si>
  <si>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</si>
  <si>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</si>
  <si>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</si>
  <si>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</si>
  <si>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</si>
  <si>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</si>
  <si>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</si>
  <si>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</si>
  <si>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</si>
  <si>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</si>
  <si>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</si>
  <si>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</si>
  <si>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</si>
  <si>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</si>
  <si>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</si>
  <si>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</si>
  <si>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</si>
  <si>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</si>
  <si>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</si>
  <si>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</si>
  <si>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</si>
  <si>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</si>
  <si>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</si>
  <si>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</si>
  <si>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</si>
  <si>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</si>
  <si>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</si>
  <si>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</si>
  <si>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</si>
  <si>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</si>
  <si>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</si>
  <si>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</si>
  <si>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</si>
  <si>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</si>
  <si>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</si>
  <si>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</si>
  <si>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</si>
  <si>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</si>
  <si>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</si>
  <si>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</si>
  <si>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</si>
  <si>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</si>
  <si>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</si>
  <si>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</si>
  <si>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</si>
  <si>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</si>
  <si>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</si>
  <si>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</si>
  <si>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</si>
  <si>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</si>
  <si>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</si>
  <si>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</si>
  <si>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</si>
  <si>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</si>
  <si>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</si>
  <si>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</si>
  <si>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</si>
  <si>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</si>
  <si>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</si>
  <si>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</si>
  <si>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</si>
  <si>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</si>
  <si>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</si>
  <si>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</si>
  <si>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</si>
  <si>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</si>
  <si>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</si>
  <si>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</si>
  <si>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</si>
  <si>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</si>
  <si>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</si>
  <si>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</si>
  <si>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</si>
  <si>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</si>
  <si>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</si>
  <si>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</si>
  <si>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</si>
  <si>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</si>
  <si>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</si>
  <si>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</si>
  <si>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</si>
  <si>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</si>
  <si>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</si>
  <si>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</si>
  <si>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</si>
  <si>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</si>
  <si>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</si>
  <si>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</si>
  <si>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</si>
  <si>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</si>
  <si>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</si>
  <si>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</si>
  <si>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</si>
  <si>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</si>
  <si>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</si>
  <si>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</si>
  <si>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</si>
  <si>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</si>
  <si>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</si>
  <si>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</si>
  <si>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</si>
  <si>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</si>
  <si>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</si>
  <si>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</si>
  <si>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</si>
  <si>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</si>
  <si>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</si>
  <si>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</si>
  <si>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</si>
  <si>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</si>
  <si>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</si>
  <si>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</si>
  <si>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</si>
  <si>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</si>
  <si>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</si>
  <si>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</si>
  <si>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</si>
  <si>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</si>
  <si>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</si>
  <si>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</si>
  <si>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</si>
  <si>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</si>
  <si>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</si>
  <si>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</si>
  <si>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</si>
  <si>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</si>
  <si>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</si>
  <si>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</si>
  <si>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</si>
  <si>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</si>
  <si>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</si>
  <si>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</si>
  <si>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</si>
  <si>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</si>
  <si>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</si>
  <si>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</si>
  <si>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</si>
  <si>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</si>
  <si>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</si>
  <si>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</si>
  <si>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</si>
  <si>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</si>
  <si>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</si>
  <si>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</si>
  <si>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</si>
  <si>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</si>
  <si>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</si>
  <si>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</si>
  <si>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</si>
  <si>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</si>
  <si>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</si>
  <si>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</si>
  <si>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</si>
  <si>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</si>
  <si>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</si>
  <si>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</si>
  <si>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</si>
  <si>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</si>
  <si>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</si>
  <si>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</si>
  <si>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</si>
  <si>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</si>
  <si>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</si>
  <si>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</si>
  <si>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</si>
  <si>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</si>
  <si>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</si>
  <si>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</si>
  <si>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</si>
  <si>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</si>
  <si>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</si>
  <si>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</si>
  <si>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</si>
  <si>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</si>
  <si>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</si>
  <si>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</si>
  <si>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</si>
  <si>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</si>
  <si>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</si>
  <si>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</si>
  <si>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</si>
  <si>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</si>
  <si>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</si>
  <si>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</si>
  <si>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</si>
  <si>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</si>
  <si>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</si>
  <si>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</si>
  <si>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</si>
  <si>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</si>
  <si>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</si>
  <si>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</si>
  <si>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</si>
  <si>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</si>
  <si>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</si>
  <si>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</si>
  <si>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</si>
  <si>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</si>
  <si>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</si>
  <si>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</si>
  <si>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</si>
  <si>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</si>
  <si>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</si>
  <si>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</si>
  <si>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</si>
  <si>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</si>
  <si>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</si>
  <si>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</si>
  <si>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</si>
  <si>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</si>
  <si>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</si>
  <si>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</si>
  <si>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</si>
  <si>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</si>
  <si>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</si>
  <si>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</si>
  <si>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</si>
  <si>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</si>
  <si>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</si>
  <si>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</si>
  <si>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</si>
  <si>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</si>
  <si>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</si>
  <si>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</si>
  <si>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</si>
  <si>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</si>
  <si>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</si>
  <si>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</si>
  <si>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</si>
  <si>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</si>
  <si>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</si>
  <si>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</si>
  <si>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</si>
  <si>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</si>
  <si>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</si>
  <si>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</si>
  <si>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</si>
  <si>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</si>
  <si>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</si>
  <si>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</si>
  <si>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</si>
  <si>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</si>
  <si>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</si>
  <si>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</si>
  <si>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</si>
  <si>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</si>
  <si>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</si>
  <si>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</si>
  <si>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</si>
  <si>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</si>
  <si>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</si>
  <si>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</si>
  <si>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</si>
  <si>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</si>
  <si>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</si>
  <si>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</si>
  <si>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</si>
  <si>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</si>
  <si>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</si>
  <si>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</si>
  <si>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</si>
  <si>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</si>
  <si>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</si>
  <si>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</si>
  <si>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</si>
  <si>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</si>
  <si>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</si>
  <si>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</si>
  <si>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</si>
  <si>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</si>
  <si>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</si>
  <si>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</si>
  <si>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</si>
  <si>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</si>
  <si>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</si>
  <si>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</si>
  <si>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</si>
  <si>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</si>
  <si>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</si>
  <si>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</si>
  <si>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</si>
  <si>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</si>
  <si>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</si>
  <si>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</si>
  <si>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</si>
  <si>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</si>
  <si>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</si>
  <si>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</si>
  <si>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</si>
  <si>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</si>
  <si>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</si>
  <si>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</si>
  <si>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</si>
  <si>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</si>
  <si>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</si>
  <si>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</si>
  <si>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</si>
  <si>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</si>
  <si>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</si>
  <si>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</si>
  <si>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</si>
  <si>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</si>
  <si>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</si>
  <si>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</si>
  <si>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</si>
  <si>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</si>
  <si>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</si>
  <si>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</si>
  <si>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</si>
  <si>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</si>
  <si>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</si>
  <si>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</si>
  <si>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</si>
  <si>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</si>
  <si>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</si>
  <si>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</si>
  <si>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</si>
  <si>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</si>
  <si>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</si>
  <si>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</si>
  <si>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</si>
  <si>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</si>
  <si>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</si>
  <si>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</si>
  <si>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</si>
  <si>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</si>
  <si>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</si>
  <si>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</si>
  <si>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</si>
  <si>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</si>
  <si>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</si>
  <si>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</si>
  <si>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</si>
  <si>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</si>
  <si>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</si>
  <si>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</si>
  <si>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</si>
  <si>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</si>
  <si>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</si>
  <si>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</si>
  <si>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</si>
  <si>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</si>
  <si>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</si>
  <si>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</si>
  <si>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</si>
  <si>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</si>
  <si>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</si>
  <si>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</si>
  <si>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</si>
  <si>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</si>
  <si>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</si>
  <si>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</si>
  <si>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</si>
  <si>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</si>
  <si>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</si>
  <si>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</si>
  <si>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</si>
  <si>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</si>
  <si>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</si>
  <si>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</si>
  <si>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</si>
  <si>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</si>
  <si>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</si>
  <si>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</si>
  <si>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</si>
  <si>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</si>
  <si>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</si>
  <si>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</si>
  <si>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</si>
  <si>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</si>
  <si>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</si>
  <si>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</si>
  <si>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</si>
  <si>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</si>
  <si>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</si>
  <si>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</si>
  <si>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</si>
  <si>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</si>
  <si>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</si>
  <si>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</si>
  <si>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</si>
  <si>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</si>
  <si>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</si>
  <si>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</si>
  <si>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</si>
  <si>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</si>
  <si>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</si>
  <si>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</si>
  <si>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</si>
  <si>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</si>
  <si>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</si>
  <si>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</si>
  <si>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</si>
  <si>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</si>
  <si>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</si>
  <si>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</si>
  <si>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</si>
  <si>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</si>
  <si>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</si>
  <si>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</si>
  <si>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</si>
  <si>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</si>
  <si>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</si>
  <si>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</si>
  <si>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</si>
  <si>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</si>
  <si>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</si>
  <si>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</si>
  <si>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</si>
  <si>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</si>
  <si>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</si>
  <si>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</si>
  <si>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</si>
  <si>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</si>
  <si>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</si>
  <si>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</si>
  <si>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</si>
  <si>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</si>
  <si>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</si>
  <si>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</si>
  <si>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</si>
  <si>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</si>
  <si>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</si>
  <si>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</si>
  <si>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</si>
  <si>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</si>
  <si>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</si>
  <si>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</si>
  <si>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</si>
  <si>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</si>
  <si>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</si>
  <si>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</si>
  <si>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</si>
  <si>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</si>
  <si>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</si>
  <si>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</si>
  <si>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</si>
  <si>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</si>
  <si>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</si>
  <si>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</si>
  <si>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</si>
  <si>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</si>
  <si>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</si>
  <si>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</si>
  <si>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</si>
  <si>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</si>
  <si>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</si>
  <si>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</si>
  <si>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</si>
  <si>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</si>
  <si>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</si>
  <si>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</si>
  <si>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</si>
  <si>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</si>
  <si>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</si>
  <si>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</si>
  <si>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</si>
  <si>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</si>
  <si>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</si>
  <si>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</si>
  <si>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</si>
  <si>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</si>
  <si>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</si>
  <si>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</si>
  <si>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</si>
  <si>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</si>
  <si>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</si>
  <si>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</si>
  <si>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</si>
  <si>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</si>
  <si>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</si>
  <si>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</si>
  <si>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</si>
  <si>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</si>
  <si>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</si>
  <si>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</si>
  <si>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</si>
  <si>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</si>
  <si>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</si>
  <si>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</si>
  <si>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</si>
  <si>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</si>
  <si>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</si>
  <si>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</si>
  <si>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</si>
  <si>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</si>
  <si>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</si>
  <si>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</si>
  <si>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</si>
  <si>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</si>
  <si>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</si>
  <si>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</si>
  <si>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</si>
  <si>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</si>
  <si>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</si>
  <si>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</si>
  <si>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</si>
  <si>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</si>
  <si>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</si>
  <si>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</si>
  <si>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</si>
  <si>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</si>
  <si>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</si>
  <si>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</si>
  <si>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</si>
  <si>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</si>
  <si>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</si>
  <si>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</si>
  <si>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</si>
  <si>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</si>
  <si>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</si>
  <si>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</si>
  <si>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</si>
  <si>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</si>
  <si>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</si>
  <si>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</si>
  <si>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</si>
  <si>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</si>
  <si>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</si>
  <si>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</si>
  <si>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</si>
  <si>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</si>
  <si>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</si>
  <si>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</si>
  <si>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</si>
  <si>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</si>
  <si>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</si>
  <si>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</si>
  <si>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</si>
  <si>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</si>
  <si>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</si>
  <si>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</si>
  <si>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</si>
  <si>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</si>
  <si>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</si>
  <si>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</si>
  <si>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</si>
  <si>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</si>
  <si>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</si>
  <si>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</si>
  <si>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</si>
  <si>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</si>
  <si>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</si>
  <si>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</si>
  <si>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</si>
  <si>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</si>
  <si>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</si>
  <si>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</si>
  <si>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</si>
  <si>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</si>
  <si>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</si>
  <si>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</si>
  <si>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</si>
  <si>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</si>
  <si>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</si>
  <si>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</si>
  <si>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</si>
  <si>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</si>
  <si>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</si>
  <si>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</si>
  <si>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</si>
  <si>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</si>
  <si>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</si>
  <si>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</si>
  <si>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</si>
  <si>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</si>
  <si>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</si>
  <si>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</si>
  <si>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</si>
  <si>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</si>
  <si>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</si>
  <si>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</si>
  <si>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</si>
  <si>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</si>
  <si>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</si>
  <si>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</si>
  <si>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</si>
  <si>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</si>
  <si>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</si>
  <si>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</si>
  <si>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</si>
  <si>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</si>
  <si>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</si>
  <si>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</si>
  <si>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</si>
  <si>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</si>
  <si>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</si>
  <si>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</si>
  <si>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</si>
  <si>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</si>
  <si>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</si>
  <si>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</si>
  <si>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</si>
  <si>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</si>
  <si>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</si>
  <si>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</si>
  <si>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</si>
  <si>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</si>
  <si>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</si>
  <si>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</si>
  <si>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</si>
  <si>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</si>
  <si>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</si>
  <si>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</si>
  <si>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</si>
  <si>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</si>
  <si>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</si>
  <si>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</si>
  <si>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</si>
  <si>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</si>
  <si>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</si>
  <si>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</si>
  <si>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</si>
  <si>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</si>
  <si>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</si>
  <si>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</si>
  <si>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</si>
  <si>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</si>
  <si>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</si>
  <si>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</si>
  <si>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</si>
  <si>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</si>
  <si>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</si>
  <si>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</si>
  <si>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</si>
  <si>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</si>
  <si>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</si>
  <si>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</si>
  <si>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</si>
  <si>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</si>
  <si>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</si>
  <si>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</si>
  <si>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</si>
  <si>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</si>
  <si>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</si>
  <si>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</si>
  <si>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</si>
  <si>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</si>
  <si>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</si>
  <si>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</si>
  <si>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</si>
  <si>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</si>
  <si>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</si>
  <si>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</si>
  <si>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</si>
  <si>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</si>
  <si>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</si>
  <si>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</si>
  <si>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</si>
  <si>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</si>
  <si>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</si>
  <si>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</si>
  <si>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</si>
  <si>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</si>
  <si>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</si>
  <si>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</si>
  <si>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</si>
  <si>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</si>
  <si>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</si>
  <si>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</si>
  <si>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</si>
  <si>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</si>
  <si>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</si>
  <si>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</si>
  <si>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</si>
  <si>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</si>
  <si>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</si>
  <si>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</si>
  <si>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</si>
  <si>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</si>
  <si>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</si>
  <si>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</si>
  <si>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</si>
  <si>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</si>
  <si>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</si>
  <si>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</si>
  <si>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</si>
  <si>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</si>
  <si>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</si>
  <si>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</si>
  <si>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</si>
  <si>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</si>
  <si>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</si>
  <si>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</si>
  <si>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</si>
  <si>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</si>
  <si>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</si>
  <si>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</si>
  <si>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</si>
  <si>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</si>
  <si>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</si>
  <si>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</si>
  <si>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</si>
  <si>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</si>
  <si>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</si>
  <si>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</si>
  <si>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</si>
  <si>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</si>
  <si>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</si>
  <si>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</si>
  <si>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</si>
  <si>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</si>
  <si>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</si>
  <si>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</si>
  <si>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</si>
  <si>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</si>
  <si>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</si>
  <si>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</si>
  <si>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</si>
  <si>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</si>
  <si>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</si>
  <si>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</si>
  <si>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</si>
  <si>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</si>
  <si>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</si>
  <si>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</si>
  <si>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</si>
  <si>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</si>
  <si>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</si>
  <si>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</si>
  <si>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</si>
  <si>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</si>
  <si>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</si>
  <si>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</si>
  <si>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</si>
  <si>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</si>
  <si>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</si>
  <si>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</si>
  <si>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</si>
  <si>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</si>
  <si>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</si>
  <si>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</si>
  <si>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</si>
  <si>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</si>
  <si>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</si>
  <si>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</si>
  <si>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</si>
  <si>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</si>
  <si>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</si>
  <si>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</si>
  <si>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</si>
  <si>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</si>
  <si>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</si>
  <si>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</si>
  <si>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</si>
  <si>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</si>
  <si>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</si>
  <si>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</si>
  <si>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</si>
  <si>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</si>
  <si>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</si>
  <si>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</si>
  <si>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</si>
  <si>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</si>
  <si>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</si>
  <si>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</si>
  <si>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</si>
  <si>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</si>
  <si>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</si>
  <si>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</si>
  <si>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</si>
  <si>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</si>
  <si>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</si>
  <si>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</si>
  <si>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</si>
  <si>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</si>
  <si>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</si>
  <si>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</si>
  <si>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</si>
  <si>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</si>
  <si>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</si>
  <si>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</si>
  <si>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</si>
  <si>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</si>
  <si>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</si>
  <si>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</si>
  <si>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</si>
  <si>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</si>
  <si>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</si>
  <si>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</si>
  <si>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</si>
  <si>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</si>
  <si>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</si>
  <si>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</si>
  <si>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</si>
  <si>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</si>
  <si>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</si>
  <si>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</si>
  <si>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</si>
  <si>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</si>
  <si>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</si>
  <si>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</si>
  <si>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</si>
  <si>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</si>
  <si>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</si>
  <si>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</si>
  <si>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</si>
  <si>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</si>
  <si>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</si>
  <si>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</si>
  <si>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</si>
  <si>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</si>
  <si>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</si>
  <si>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</si>
  <si>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</si>
  <si>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</si>
  <si>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</si>
  <si>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</si>
  <si>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</si>
  <si>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</si>
  <si>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</si>
  <si>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</si>
  <si>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</si>
  <si>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</si>
  <si>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</si>
  <si>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</si>
  <si>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</si>
  <si>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</si>
  <si>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</si>
  <si>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</si>
  <si>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</si>
  <si>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</si>
  <si>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</si>
  <si>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</si>
  <si>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</si>
  <si>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</si>
  <si>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</si>
  <si>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</si>
  <si>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</si>
  <si>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</si>
  <si>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</si>
  <si>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</si>
  <si>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</si>
  <si>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</si>
  <si>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</si>
  <si>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</si>
  <si>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</si>
  <si>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</si>
  <si>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</si>
  <si>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</si>
  <si>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</si>
  <si>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</si>
  <si>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</si>
  <si>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</si>
  <si>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</si>
  <si>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</si>
  <si>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</si>
  <si>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</si>
  <si>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</si>
  <si>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</si>
  <si>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</si>
  <si>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</si>
  <si>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</si>
  <si>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</si>
  <si>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</si>
  <si>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</si>
  <si>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</si>
  <si>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</si>
  <si>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</si>
  <si>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</si>
  <si>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</si>
  <si>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</si>
  <si>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</si>
  <si>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</si>
  <si>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</si>
  <si>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</si>
  <si>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</si>
  <si>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</si>
  <si>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</si>
  <si>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</si>
  <si>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</si>
  <si>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</si>
  <si>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</si>
  <si>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</si>
  <si>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</si>
  <si>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</si>
  <si>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</si>
  <si>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</si>
  <si>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</si>
  <si>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</si>
  <si>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</si>
  <si>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</si>
  <si>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</si>
  <si>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</si>
  <si>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</si>
  <si>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</si>
  <si>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</si>
  <si>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</si>
  <si>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</si>
  <si>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</si>
  <si>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</si>
  <si>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</si>
  <si>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</si>
  <si>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</si>
  <si>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</si>
  <si>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</si>
  <si>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</si>
  <si>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</si>
  <si>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</si>
  <si>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</si>
  <si>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</si>
  <si>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</si>
  <si>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</si>
  <si>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</si>
  <si>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</si>
  <si>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</si>
  <si>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</si>
  <si>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</si>
  <si>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</si>
  <si>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</si>
  <si>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</si>
  <si>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</si>
  <si>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</si>
  <si>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</si>
  <si>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</si>
  <si>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</si>
  <si>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</si>
  <si>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</si>
  <si>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</si>
  <si>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</si>
  <si>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</si>
  <si>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</si>
  <si>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</si>
  <si>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</si>
  <si>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</si>
  <si>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</si>
  <si>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</si>
  <si>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</si>
  <si>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</si>
  <si>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</si>
  <si>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</si>
  <si>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</si>
  <si>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</si>
  <si>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</si>
  <si>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</si>
  <si>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</si>
  <si>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</si>
  <si>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</si>
  <si>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</si>
  <si>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</si>
  <si>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</si>
  <si>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</si>
  <si>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</si>
  <si>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</si>
  <si>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</si>
  <si>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</si>
  <si>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</si>
  <si>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</si>
  <si>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</si>
  <si>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</si>
  <si>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</si>
  <si>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</si>
  <si>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</si>
  <si>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</si>
  <si>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</si>
  <si>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</si>
  <si>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</si>
  <si>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</si>
  <si>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</si>
  <si>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</si>
  <si>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</si>
  <si>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</si>
  <si>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</si>
  <si>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</si>
  <si>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</si>
  <si>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</si>
  <si>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</si>
  <si>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</si>
  <si>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</si>
  <si>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</si>
  <si>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</si>
  <si>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</si>
  <si>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</si>
  <si>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</si>
  <si>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</si>
  <si>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</si>
  <si>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</si>
  <si>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</si>
  <si>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</si>
  <si>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</si>
  <si>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</si>
  <si>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</si>
  <si>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</si>
  <si>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</si>
  <si>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</si>
  <si>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</si>
  <si>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</si>
  <si>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</si>
  <si>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</si>
  <si>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</si>
  <si>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</si>
  <si>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</si>
  <si>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</si>
  <si>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</si>
  <si>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</si>
  <si>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</si>
  <si>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</si>
  <si>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</si>
  <si>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</si>
  <si>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</si>
  <si>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</si>
  <si>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</si>
  <si>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</si>
  <si>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</si>
  <si>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</si>
  <si>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</si>
  <si>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</si>
  <si>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</si>
  <si>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</si>
  <si>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</si>
  <si>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</si>
  <si>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</si>
  <si>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</si>
  <si>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</si>
  <si>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</si>
  <si>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</si>
  <si>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</si>
  <si>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</si>
  <si>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</si>
  <si>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</si>
  <si>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</si>
  <si>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</si>
  <si>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</si>
  <si>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</si>
  <si>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</si>
  <si>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</si>
  <si>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</si>
  <si>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</si>
  <si>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</si>
  <si>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</si>
  <si>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</si>
  <si>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</si>
  <si>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</si>
  <si>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</si>
  <si>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</si>
  <si>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</si>
  <si>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</si>
  <si>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</si>
  <si>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</si>
  <si>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</si>
  <si>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</si>
  <si>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</si>
  <si>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</si>
  <si>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</si>
  <si>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</si>
  <si>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</si>
  <si>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</si>
  <si>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</si>
  <si>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</si>
  <si>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</si>
  <si>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</si>
  <si>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</si>
  <si>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</si>
  <si>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</si>
  <si>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</si>
  <si>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</si>
  <si>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</si>
  <si>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</si>
  <si>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</si>
  <si>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</si>
  <si>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</si>
  <si>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</si>
  <si>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</si>
  <si>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</si>
  <si>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</si>
  <si>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</si>
  <si>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</si>
  <si>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</si>
  <si>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</si>
  <si>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</si>
  <si>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</si>
  <si>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</si>
  <si>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</si>
  <si>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</si>
  <si>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</si>
  <si>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</si>
  <si>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</si>
  <si>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</si>
  <si>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</si>
  <si>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</si>
  <si>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</si>
  <si>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</si>
  <si>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</si>
  <si>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</si>
  <si>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</si>
  <si>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</si>
  <si>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</si>
  <si>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</si>
  <si>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</si>
  <si>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</si>
  <si>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</si>
  <si>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</si>
  <si>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</si>
  <si>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</si>
  <si>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</si>
  <si>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</si>
  <si>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</si>
  <si>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</si>
  <si>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</si>
  <si>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</si>
  <si>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</si>
  <si>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</si>
  <si>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</si>
  <si>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</si>
  <si>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</si>
  <si>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</si>
  <si>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</si>
  <si>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</si>
  <si>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</si>
  <si>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</si>
  <si>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</si>
  <si>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</si>
  <si>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</si>
  <si>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</si>
  <si>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</si>
  <si>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</si>
  <si>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</si>
  <si>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</si>
  <si>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</si>
  <si>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</si>
  <si>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</si>
  <si>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</si>
  <si>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</si>
  <si>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</si>
  <si>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</si>
  <si>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</si>
  <si>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</si>
  <si>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</si>
  <si>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</si>
  <si>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</si>
  <si>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</si>
  <si>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</si>
  <si>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</si>
  <si>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</si>
  <si>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</si>
  <si>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</si>
  <si>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</si>
  <si>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</si>
  <si>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</si>
  <si>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</si>
  <si>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</si>
  <si>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</si>
  <si>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</si>
  <si>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</si>
  <si>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</si>
  <si>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</si>
  <si>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</si>
  <si>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</si>
  <si>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</si>
  <si>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</si>
  <si>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</si>
  <si>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</si>
  <si>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</si>
  <si>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</si>
  <si>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</si>
  <si>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</si>
  <si>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</si>
  <si>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</si>
  <si>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</si>
  <si>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</si>
  <si>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</si>
  <si>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</si>
  <si>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</si>
  <si>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</si>
  <si>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</si>
  <si>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</si>
  <si>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</si>
  <si>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</si>
  <si>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</si>
  <si>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</si>
  <si>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</si>
  <si>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</si>
  <si>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</si>
  <si>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</si>
  <si>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</si>
  <si>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</si>
  <si>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</si>
  <si>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</si>
  <si>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</si>
  <si>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</si>
  <si>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</si>
  <si>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</si>
  <si>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</si>
  <si>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</si>
  <si>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</si>
  <si>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</si>
  <si>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</si>
  <si>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</si>
  <si>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</si>
  <si>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</si>
  <si>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</si>
  <si>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</si>
  <si>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</si>
  <si>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</si>
  <si>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</si>
  <si>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</si>
  <si>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</si>
  <si>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</si>
  <si>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</si>
  <si>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</si>
  <si>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</si>
  <si>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</si>
  <si>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</si>
  <si>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</si>
  <si>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</si>
  <si>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</si>
  <si>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</si>
  <si>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</si>
  <si>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</si>
  <si>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</si>
  <si>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</si>
  <si>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</si>
  <si>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</si>
  <si>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</si>
  <si>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</si>
  <si>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</si>
  <si>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</si>
  <si>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</si>
  <si>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</si>
  <si>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</si>
  <si>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</si>
  <si>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</si>
  <si>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</si>
  <si>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</si>
  <si>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</si>
  <si>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</si>
  <si>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</si>
  <si>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</si>
  <si>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</si>
  <si>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</si>
  <si>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</si>
  <si>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</si>
  <si>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</si>
  <si>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</si>
  <si>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</si>
  <si>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</si>
  <si>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</si>
  <si>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</si>
  <si>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</si>
  <si>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</si>
  <si>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</si>
  <si>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</si>
  <si>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</si>
  <si>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</si>
  <si>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</si>
  <si>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</si>
  <si>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</si>
  <si>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</si>
  <si>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</si>
  <si>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</si>
  <si>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</si>
  <si>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</si>
  <si>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</si>
  <si>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</si>
  <si>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</si>
  <si>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</si>
  <si>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</si>
  <si>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</si>
  <si>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</si>
  <si>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</si>
  <si>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</si>
  <si>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</si>
  <si>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</si>
  <si>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</si>
  <si>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</si>
  <si>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</si>
  <si>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</si>
  <si>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</si>
  <si>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</si>
  <si>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</si>
  <si>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</si>
  <si>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</si>
  <si>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</si>
  <si>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</si>
  <si>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</si>
  <si>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</si>
  <si>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</si>
  <si>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</si>
  <si>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</si>
  <si>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</si>
  <si>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</si>
  <si>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</si>
  <si>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</si>
  <si>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</si>
  <si>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</si>
  <si>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</si>
  <si>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</si>
  <si>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</si>
  <si>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</si>
  <si>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</si>
  <si>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</si>
  <si>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</si>
  <si>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</si>
  <si>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</si>
  <si>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</si>
  <si>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</si>
  <si>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</si>
  <si>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</si>
  <si>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</si>
  <si>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</si>
  <si>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</si>
  <si>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</si>
  <si>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</si>
  <si>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</si>
  <si>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</si>
  <si>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</si>
  <si>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</si>
  <si>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</si>
  <si>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</si>
  <si>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</si>
  <si>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</si>
  <si>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</si>
  <si>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</si>
  <si>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</si>
  <si>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</si>
  <si>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</si>
  <si>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</si>
  <si>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</si>
  <si>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</si>
  <si>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</si>
  <si>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</si>
  <si>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</si>
  <si>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</si>
  <si>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</si>
  <si>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</si>
  <si>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</si>
  <si>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</si>
  <si>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</si>
  <si>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</si>
  <si>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</si>
  <si>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</si>
  <si>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</si>
  <si>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</si>
  <si>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</si>
  <si>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</si>
  <si>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</si>
  <si>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</si>
  <si>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</si>
  <si>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</si>
  <si>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</si>
  <si>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</si>
  <si>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</si>
  <si>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</si>
  <si>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</si>
  <si>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</si>
  <si>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</si>
  <si>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</si>
  <si>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</si>
  <si>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</si>
  <si>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</si>
  <si>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</si>
  <si>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</si>
  <si>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</si>
  <si>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</si>
  <si>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</si>
  <si>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</si>
  <si>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</si>
  <si>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</si>
  <si>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</si>
  <si>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</si>
  <si>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</si>
  <si>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</si>
  <si>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</si>
  <si>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</si>
  <si>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</si>
  <si>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</si>
  <si>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</si>
  <si>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</si>
  <si>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</si>
  <si>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</si>
  <si>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</si>
  <si>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</si>
  <si>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</si>
  <si>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</si>
  <si>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</si>
  <si>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</si>
  <si>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</si>
  <si>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</si>
  <si>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</si>
  <si>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</si>
  <si>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</si>
  <si>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</si>
  <si>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</si>
  <si>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</si>
  <si>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</si>
  <si>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</si>
  <si>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</si>
  <si>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</si>
  <si>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</si>
  <si>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</si>
  <si>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</si>
  <si>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</si>
  <si>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</si>
  <si>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</si>
  <si>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</si>
  <si>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</si>
  <si>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</si>
  <si>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</si>
  <si>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</si>
  <si>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</si>
  <si>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</si>
  <si>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</si>
  <si>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</si>
  <si>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</si>
  <si>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</si>
  <si>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</si>
  <si>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</si>
  <si>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</si>
  <si>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</si>
  <si>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</si>
  <si>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</si>
  <si>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</si>
  <si>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</si>
  <si>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</si>
  <si>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</si>
  <si>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</si>
  <si>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</si>
  <si>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</si>
  <si>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</si>
  <si>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</si>
  <si>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</si>
  <si>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</si>
  <si>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</si>
  <si>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</si>
  <si>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</si>
  <si>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</si>
  <si>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</si>
  <si>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</si>
  <si>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</si>
  <si>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</si>
  <si>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</si>
  <si>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</si>
  <si>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</si>
  <si>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</si>
  <si>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</si>
  <si>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</si>
  <si>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</si>
  <si>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</si>
  <si>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</si>
  <si>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</si>
  <si>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</si>
  <si>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</si>
  <si>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</si>
  <si>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</si>
  <si>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</si>
  <si>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</si>
  <si>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</si>
  <si>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</si>
  <si>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</si>
  <si>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</si>
  <si>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</si>
  <si>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</si>
  <si>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</si>
  <si>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</si>
  <si>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</si>
  <si>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</si>
  <si>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</si>
  <si>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</si>
  <si>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</si>
  <si>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</si>
  <si>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</si>
  <si>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</si>
  <si>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</si>
  <si>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</si>
  <si>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</si>
  <si>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</si>
  <si>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</si>
  <si>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</si>
  <si>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</si>
  <si>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</si>
  <si>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</si>
  <si>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</si>
  <si>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</si>
  <si>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</si>
  <si>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</si>
  <si>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</si>
  <si>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</si>
  <si>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</si>
  <si>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</si>
  <si>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</si>
  <si>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</si>
  <si>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</si>
  <si>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</si>
  <si>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</si>
  <si>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</si>
  <si>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</si>
  <si>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</si>
  <si>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</si>
  <si>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</si>
  <si>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</si>
  <si>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</si>
  <si>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</si>
  <si>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</si>
  <si>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</si>
  <si>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</si>
  <si>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</si>
  <si>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</si>
  <si>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</si>
  <si>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</si>
  <si>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</si>
  <si>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</si>
  <si>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</si>
  <si>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</si>
  <si>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</si>
  <si>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</si>
  <si>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</si>
  <si>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</si>
  <si>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</si>
  <si>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</si>
  <si>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</si>
  <si>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</si>
  <si>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</si>
  <si>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</si>
  <si>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</si>
  <si>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</si>
  <si>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</si>
  <si>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</si>
  <si>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</si>
  <si>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</si>
  <si>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</si>
  <si>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</si>
  <si>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</si>
  <si>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</si>
  <si>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</si>
  <si>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</si>
  <si>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</si>
  <si>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</si>
  <si>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</si>
  <si>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</si>
  <si>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</si>
  <si>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</si>
  <si>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</si>
  <si>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</si>
  <si>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</si>
  <si>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</si>
  <si>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</si>
  <si>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</si>
  <si>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</si>
  <si>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</si>
  <si>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</si>
  <si>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</si>
  <si>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</si>
  <si>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</si>
  <si>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</si>
  <si>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</si>
  <si>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</si>
  <si>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</si>
  <si>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</si>
  <si>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</si>
  <si>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</si>
  <si>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</si>
  <si>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</si>
  <si>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</si>
  <si>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</si>
  <si>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</si>
  <si>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</si>
  <si>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</si>
  <si>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</si>
  <si>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</si>
  <si>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</si>
  <si>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</si>
  <si>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</si>
  <si>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</si>
  <si>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</si>
  <si>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</si>
  <si>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</si>
  <si>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</si>
  <si>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</si>
  <si>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</si>
  <si>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</si>
  <si>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</si>
  <si>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</si>
  <si>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</si>
  <si>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</si>
  <si>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</si>
  <si>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</si>
  <si>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</si>
  <si>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</si>
  <si>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</si>
  <si>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</si>
  <si>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</si>
  <si>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</si>
  <si>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</si>
  <si>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</si>
  <si>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</si>
  <si>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</si>
  <si>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</si>
  <si>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</si>
  <si>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</si>
  <si>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</si>
  <si>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</si>
  <si>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</si>
  <si>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</si>
  <si>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</si>
  <si>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</si>
  <si>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</si>
  <si>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</si>
  <si>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</si>
  <si>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</si>
  <si>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</si>
  <si>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</si>
  <si>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</si>
  <si>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</si>
  <si>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</si>
  <si>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</si>
  <si>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</si>
  <si>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</si>
  <si>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</si>
  <si>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</si>
  <si>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</si>
  <si>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</si>
  <si>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</si>
  <si>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</si>
  <si>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</si>
  <si>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</si>
  <si>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</si>
  <si>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</si>
  <si>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</si>
  <si>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</si>
  <si>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</si>
  <si>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</si>
  <si>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</si>
  <si>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</si>
  <si>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</si>
  <si>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</si>
  <si>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</si>
  <si>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</si>
  <si>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</si>
  <si>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</si>
  <si>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</si>
  <si>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</si>
  <si>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</si>
  <si>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</si>
  <si>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</si>
  <si>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</si>
  <si>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</si>
  <si>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</si>
  <si>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</si>
  <si>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</si>
  <si>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</si>
  <si>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</si>
  <si>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</si>
  <si>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</si>
  <si>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</si>
  <si>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</si>
  <si>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</si>
  <si>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</si>
  <si>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</si>
  <si>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</si>
  <si>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</si>
  <si>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</si>
  <si>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</si>
  <si>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</si>
  <si>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</si>
  <si>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</si>
  <si>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</si>
  <si>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</si>
  <si>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</si>
  <si>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</si>
  <si>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</si>
  <si>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</si>
  <si>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</si>
  <si>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</si>
  <si>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</si>
  <si>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</si>
  <si>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</si>
  <si>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</si>
  <si>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</si>
  <si>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</si>
  <si>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</si>
  <si>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</si>
  <si>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</si>
  <si>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</si>
  <si>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</si>
  <si>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</si>
  <si>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</si>
  <si>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</si>
  <si>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</si>
  <si>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</si>
  <si>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</si>
  <si>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</si>
  <si>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</si>
  <si>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</si>
  <si>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</si>
  <si>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</si>
  <si>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</si>
  <si>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</si>
  <si>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</si>
  <si>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</si>
  <si>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</si>
  <si>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</si>
  <si>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</si>
  <si>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</si>
  <si>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</si>
  <si>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</si>
  <si>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</si>
  <si>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</si>
  <si>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</si>
  <si>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</si>
  <si>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</si>
  <si>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</si>
  <si>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</si>
  <si>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</si>
  <si>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</si>
  <si>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</si>
  <si>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</si>
  <si>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</si>
  <si>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</si>
  <si>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</si>
  <si>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</si>
  <si>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</si>
  <si>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</si>
  <si>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</si>
  <si>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</si>
  <si>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</si>
  <si>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</si>
  <si>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</si>
  <si>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</si>
  <si>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</si>
  <si>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</si>
  <si>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</si>
  <si>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</si>
  <si>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</si>
  <si>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</si>
  <si>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</si>
  <si>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</si>
  <si>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</si>
  <si>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</si>
  <si>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</si>
  <si>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</si>
  <si>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</si>
  <si>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</si>
  <si>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</si>
  <si>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</si>
  <si>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</si>
  <si>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</si>
  <si>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</si>
  <si>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</si>
  <si>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</si>
  <si>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</si>
  <si>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</si>
  <si>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</si>
  <si>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</si>
  <si>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</si>
  <si>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</si>
  <si>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</si>
  <si>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</si>
  <si>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</si>
  <si>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</si>
  <si>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</si>
  <si>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</si>
  <si>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</si>
  <si>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</si>
  <si>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</si>
  <si>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</si>
  <si>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</si>
  <si>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</si>
  <si>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</si>
  <si>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</si>
  <si>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</si>
  <si>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</si>
  <si>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</si>
  <si>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</si>
  <si>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</si>
  <si>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</si>
  <si>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</si>
  <si>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</si>
  <si>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</si>
  <si>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</si>
  <si>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</si>
  <si>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</si>
  <si>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</si>
  <si>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</si>
  <si>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</si>
  <si>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</si>
  <si>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</si>
  <si>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</si>
  <si>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</si>
  <si>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</si>
  <si>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</si>
  <si>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</si>
  <si>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</si>
  <si>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</si>
  <si>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</si>
  <si>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</si>
  <si>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</si>
  <si>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</si>
  <si>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</si>
  <si>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</si>
  <si>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</si>
  <si>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</si>
  <si>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</si>
  <si>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</si>
  <si>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</si>
  <si>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</si>
  <si>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</si>
  <si>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</si>
  <si>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</si>
  <si>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</si>
  <si>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</si>
  <si>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</si>
  <si>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</si>
  <si>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</si>
  <si>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</si>
  <si>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</si>
  <si>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</si>
  <si>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</si>
  <si>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</si>
  <si>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</si>
  <si>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</si>
  <si>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</si>
  <si>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</si>
  <si>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</si>
  <si>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</si>
  <si>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</si>
  <si>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</si>
  <si>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</si>
  <si>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</si>
  <si>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</si>
  <si>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</si>
  <si>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</si>
  <si>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</si>
  <si>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</si>
  <si>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</si>
  <si>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</si>
  <si>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</si>
  <si>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</si>
  <si>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</si>
  <si>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</si>
  <si>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</si>
  <si>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</si>
  <si>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</si>
  <si>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</si>
  <si>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</si>
  <si>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</si>
  <si>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</si>
  <si>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</si>
  <si>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</si>
  <si>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</si>
  <si>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</si>
  <si>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</si>
  <si>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</si>
  <si>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</si>
  <si>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</si>
  <si>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</si>
  <si>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</si>
  <si>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</si>
  <si>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</si>
  <si>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</si>
  <si>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</si>
  <si>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</si>
  <si>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</si>
  <si>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</si>
  <si>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</si>
  <si>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</si>
  <si>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</si>
  <si>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</si>
  <si>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</si>
  <si>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</si>
  <si>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</si>
  <si>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</si>
  <si>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</si>
  <si>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</si>
  <si>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</si>
  <si>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</si>
  <si>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</si>
  <si>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</si>
  <si>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</si>
  <si>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</si>
  <si>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</si>
  <si>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</si>
  <si>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</si>
  <si>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</si>
  <si>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</si>
  <si>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</si>
  <si>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</si>
  <si>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</si>
  <si>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</si>
  <si>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</si>
  <si>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</si>
  <si>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</si>
  <si>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</si>
  <si>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</si>
  <si>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</si>
  <si>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</si>
  <si>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</si>
  <si>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</si>
  <si>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</si>
  <si>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</si>
  <si>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</si>
  <si>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</si>
  <si>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</si>
  <si>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</si>
  <si>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</si>
  <si>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</si>
  <si>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</si>
  <si>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</si>
  <si>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</si>
  <si>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</si>
  <si>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</si>
  <si>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</si>
  <si>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</si>
  <si>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</si>
  <si>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</si>
  <si>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</si>
  <si>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</si>
  <si>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</si>
  <si>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</si>
  <si>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</si>
  <si>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</si>
  <si>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</si>
  <si>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</si>
  <si>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</si>
  <si>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</si>
  <si>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</si>
  <si>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</si>
  <si>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</si>
  <si>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</si>
  <si>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</si>
  <si>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</si>
  <si>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</si>
  <si>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</si>
  <si>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</si>
  <si>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</si>
  <si>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</si>
  <si>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</si>
  <si>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</si>
  <si>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</si>
  <si>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</si>
  <si>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</si>
  <si>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</si>
  <si>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</si>
  <si>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</si>
  <si>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</si>
  <si>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</si>
  <si>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</si>
  <si>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</si>
  <si>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</si>
  <si>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</si>
  <si>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</si>
  <si>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</si>
  <si>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</si>
  <si>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</si>
  <si>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</si>
  <si>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</si>
  <si>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</si>
  <si>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</si>
  <si>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</si>
  <si>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</si>
  <si>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</si>
  <si>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</si>
  <si>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</si>
  <si>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</si>
  <si>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</si>
  <si>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</si>
  <si>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</si>
  <si>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</si>
  <si>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</si>
  <si>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</si>
  <si>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</si>
  <si>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</si>
  <si>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</si>
  <si>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</si>
  <si>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</si>
  <si>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</si>
  <si>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</si>
  <si>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</si>
  <si>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</si>
  <si>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</si>
  <si>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</si>
  <si>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</si>
  <si>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</si>
  <si>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</si>
  <si>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</si>
  <si>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</si>
  <si>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</si>
  <si>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</si>
  <si>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</si>
  <si>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</si>
  <si>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</si>
  <si>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</si>
  <si>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</si>
  <si>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</si>
  <si>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</si>
  <si>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</si>
  <si>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</si>
  <si>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</si>
  <si>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</si>
  <si>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</si>
  <si>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</si>
  <si>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</si>
  <si>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</si>
  <si>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</si>
  <si>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</si>
  <si>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</si>
  <si>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</si>
  <si>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</si>
  <si>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</si>
  <si>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</si>
  <si>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</si>
  <si>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</si>
  <si>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</si>
  <si>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</si>
  <si>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</si>
  <si>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</si>
  <si>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</si>
  <si>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</si>
  <si>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</si>
  <si>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</si>
  <si>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</si>
  <si>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</si>
  <si>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</si>
  <si>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</si>
  <si>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</si>
  <si>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</si>
  <si>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</si>
  <si>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</si>
  <si>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</si>
  <si>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</si>
  <si>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</si>
  <si>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</si>
  <si>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</si>
  <si>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</si>
  <si>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</si>
  <si>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</si>
  <si>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</si>
  <si>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</si>
  <si>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</si>
  <si>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</si>
  <si>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</si>
  <si>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</si>
  <si>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</si>
  <si>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</si>
  <si>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</si>
  <si>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</si>
  <si>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</si>
  <si>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</si>
  <si>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</si>
  <si>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</si>
  <si>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</si>
  <si>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</si>
  <si>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</si>
  <si>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</si>
  <si>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</si>
  <si>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</si>
  <si>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</si>
  <si>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</si>
  <si>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</si>
  <si>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</si>
  <si>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</si>
  <si>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</si>
  <si>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</si>
  <si>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</si>
  <si>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</si>
  <si>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</si>
  <si>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</si>
  <si>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</si>
  <si>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</si>
  <si>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</si>
  <si>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</si>
  <si>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</si>
  <si>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</si>
  <si>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</si>
  <si>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</si>
  <si>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</si>
  <si>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</si>
  <si>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</si>
  <si>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</si>
  <si>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</si>
  <si>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</si>
  <si>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</si>
  <si>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</si>
  <si>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</si>
  <si>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</si>
  <si>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</si>
  <si>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</si>
  <si>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</si>
  <si>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</si>
  <si>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</si>
  <si>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</si>
  <si>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</si>
  <si>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</si>
  <si>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</si>
  <si>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</si>
  <si>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</si>
  <si>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</si>
  <si>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</si>
  <si>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</si>
  <si>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</si>
  <si>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</si>
  <si>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</si>
  <si>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</si>
  <si>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</si>
  <si>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</si>
  <si>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</si>
  <si>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</si>
  <si>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</si>
  <si>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</si>
  <si>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</si>
  <si>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</si>
  <si>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</si>
  <si>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</si>
  <si>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</si>
  <si>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</si>
  <si>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</si>
  <si>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</si>
  <si>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</si>
  <si>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</si>
  <si>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</si>
  <si>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</si>
  <si>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</si>
  <si>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</si>
  <si>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</si>
  <si>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</si>
  <si>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</si>
  <si>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</si>
  <si>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</si>
  <si>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</si>
  <si>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</si>
  <si>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</si>
  <si>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</si>
  <si>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</si>
  <si>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</si>
  <si>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</si>
  <si>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</si>
  <si>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</si>
  <si>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</si>
  <si>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</si>
  <si>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</si>
  <si>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</si>
  <si>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</si>
  <si>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</si>
  <si>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</si>
  <si>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</si>
  <si>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</si>
  <si>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</si>
  <si>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</si>
  <si>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</si>
  <si>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</si>
  <si>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</si>
  <si>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</si>
  <si>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</si>
  <si>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</si>
  <si>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</si>
  <si>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</si>
  <si>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</si>
  <si>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</si>
  <si>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</si>
  <si>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</si>
  <si>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</si>
  <si>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</si>
  <si>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</si>
  <si>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</si>
  <si>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</si>
  <si>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</si>
  <si>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</si>
  <si>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</si>
  <si>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</si>
  <si>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</si>
  <si>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</si>
  <si>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</si>
  <si>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</si>
  <si>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</si>
  <si>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</si>
  <si>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</si>
  <si>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</si>
  <si>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</si>
  <si>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</si>
  <si>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</si>
  <si>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</si>
  <si>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</si>
  <si>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</si>
  <si>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</si>
  <si>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</si>
  <si>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</si>
  <si>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</si>
  <si>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</si>
  <si>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</si>
  <si>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</si>
  <si>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</si>
  <si>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</si>
  <si>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</si>
  <si>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</si>
  <si>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</si>
  <si>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</si>
  <si>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</si>
  <si>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</si>
  <si>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</si>
  <si>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</si>
  <si>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</si>
  <si>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</si>
  <si>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</si>
  <si>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</si>
  <si>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</si>
  <si>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</si>
  <si>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</si>
  <si>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</si>
  <si>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</si>
  <si>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</si>
  <si>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</si>
  <si>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</si>
  <si>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</si>
  <si>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</si>
  <si>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</si>
  <si>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</si>
  <si>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</si>
  <si>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</si>
  <si>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</si>
  <si>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</si>
  <si>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</si>
  <si>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</si>
  <si>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</si>
  <si>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</si>
  <si>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</si>
  <si>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</si>
  <si>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</si>
  <si>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</si>
  <si>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</si>
  <si>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</si>
  <si>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</si>
  <si>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</si>
  <si>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</si>
  <si>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</si>
  <si>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</si>
  <si>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</si>
  <si>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</si>
  <si>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</si>
  <si>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</si>
  <si>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</si>
  <si>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</si>
  <si>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</si>
  <si>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</si>
  <si>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</si>
  <si>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</si>
  <si>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</si>
  <si>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</si>
  <si>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</si>
  <si>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</si>
  <si>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</si>
  <si>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</si>
  <si>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</si>
  <si>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</si>
  <si>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</si>
  <si>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</si>
  <si>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</si>
  <si>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</si>
  <si>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</si>
  <si>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</si>
  <si>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</si>
  <si>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</si>
  <si>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</si>
  <si>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</si>
  <si>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</si>
  <si>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</si>
  <si>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</si>
  <si>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</si>
  <si>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</si>
  <si>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</si>
  <si>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</si>
  <si>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</si>
  <si>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</si>
  <si>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</si>
  <si>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</si>
  <si>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</si>
  <si>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</si>
  <si>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</si>
  <si>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</si>
  <si>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</si>
  <si>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</si>
  <si>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</si>
  <si>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</si>
  <si>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</si>
  <si>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</si>
  <si>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</si>
  <si>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</si>
  <si>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</si>
  <si>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</si>
  <si>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</si>
  <si>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</si>
  <si>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</si>
  <si>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</si>
  <si>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</si>
  <si>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</si>
  <si>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</si>
  <si>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</si>
  <si>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</si>
  <si>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</si>
  <si>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</si>
  <si>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</si>
  <si>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</si>
  <si>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</si>
  <si>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</si>
  <si>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</si>
  <si>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</si>
  <si>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</si>
  <si>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</si>
  <si>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</si>
  <si>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</si>
  <si>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</si>
  <si>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</si>
  <si>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</si>
  <si>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</si>
  <si>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</si>
  <si>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</si>
  <si>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</si>
  <si>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</si>
  <si>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</si>
  <si>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</si>
  <si>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</si>
  <si>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</si>
  <si>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</si>
  <si>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</si>
  <si>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</si>
  <si>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</si>
  <si>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</si>
  <si>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</si>
  <si>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</si>
  <si>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</si>
  <si>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</si>
  <si>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</si>
  <si>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</si>
  <si>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</si>
  <si>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</si>
  <si>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</si>
  <si>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</si>
  <si>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</si>
  <si>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</si>
  <si>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</si>
  <si>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</si>
  <si>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</si>
  <si>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</si>
  <si>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</si>
  <si>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</si>
  <si>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</si>
  <si>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</si>
  <si>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</si>
  <si>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</si>
  <si>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</si>
  <si>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</si>
  <si>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</si>
  <si>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</si>
  <si>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</si>
  <si>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</si>
  <si>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</si>
  <si>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</si>
  <si>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</si>
  <si>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</si>
  <si>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</si>
  <si>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</si>
  <si>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</si>
  <si>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</si>
  <si>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</si>
  <si>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</si>
  <si>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</si>
  <si>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</si>
  <si>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</si>
  <si>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</si>
  <si>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</si>
  <si>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</si>
  <si>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</si>
  <si>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</si>
  <si>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</si>
  <si>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</si>
  <si>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</si>
  <si>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</si>
  <si>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</si>
  <si>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</si>
  <si>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</si>
  <si>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</si>
  <si>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</si>
  <si>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</si>
  <si>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</si>
  <si>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</si>
  <si>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</si>
  <si>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</si>
  <si>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</si>
  <si>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</si>
  <si>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</si>
  <si>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</si>
  <si>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</si>
  <si>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</si>
  <si>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</si>
  <si>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</si>
  <si>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</si>
  <si>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</si>
  <si>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</si>
  <si>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</si>
  <si>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</si>
  <si>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</si>
  <si>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</si>
  <si>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</si>
  <si>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</si>
  <si>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</si>
  <si>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</si>
  <si>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</si>
  <si>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</si>
  <si>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</si>
  <si>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</si>
  <si>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</si>
  <si>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</si>
  <si>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</si>
  <si>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</si>
  <si>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</si>
  <si>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</si>
  <si>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</si>
  <si>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</si>
  <si>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</si>
  <si>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</si>
  <si>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</si>
  <si>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</si>
  <si>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</si>
  <si>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</si>
  <si>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</si>
  <si>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</si>
  <si>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</si>
  <si>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</si>
  <si>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</si>
  <si>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</si>
  <si>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</si>
  <si>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</si>
  <si>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</si>
  <si>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</si>
  <si>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</si>
  <si>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</si>
  <si>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</si>
  <si>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</si>
  <si>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</si>
  <si>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</si>
  <si>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</si>
  <si>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</si>
  <si>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</si>
  <si>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</si>
  <si>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</si>
  <si>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</si>
  <si>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</si>
  <si>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</si>
  <si>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</si>
  <si>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</si>
  <si>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</si>
  <si>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</si>
  <si>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</si>
  <si>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</si>
  <si>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</si>
  <si>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</si>
  <si>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</si>
  <si>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</si>
  <si>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</si>
  <si>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</si>
  <si>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</si>
  <si>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</si>
  <si>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</si>
  <si>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</si>
  <si>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</si>
  <si>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</si>
  <si>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</si>
  <si>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</si>
  <si>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</si>
  <si>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</si>
  <si>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</si>
  <si>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</si>
  <si>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</si>
  <si>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</si>
  <si>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</si>
  <si>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</si>
  <si>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</si>
  <si>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</si>
  <si>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</si>
  <si>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</si>
  <si>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</si>
  <si>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</si>
  <si>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</si>
  <si>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</si>
  <si>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</si>
  <si>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</si>
  <si>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</si>
  <si>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</si>
  <si>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</si>
  <si>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</si>
  <si>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</si>
  <si>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</si>
  <si>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</si>
  <si>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</si>
  <si>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</si>
  <si>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</si>
  <si>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</si>
  <si>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</si>
  <si>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</si>
  <si>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</si>
  <si>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</si>
  <si>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</si>
  <si>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</si>
  <si>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</si>
  <si>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</si>
  <si>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</si>
  <si>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</si>
  <si>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</si>
  <si>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</si>
  <si>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</si>
  <si>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</si>
  <si>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</si>
  <si>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</si>
  <si>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</si>
  <si>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</si>
  <si>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</si>
  <si>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</si>
  <si>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</si>
  <si>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</si>
  <si>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</si>
  <si>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</si>
  <si>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</si>
  <si>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</si>
  <si>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</si>
  <si>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</si>
  <si>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</si>
  <si>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</si>
  <si>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</si>
  <si>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</si>
  <si>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</si>
  <si>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</si>
  <si>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</si>
  <si>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</si>
  <si>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</si>
  <si>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</si>
  <si>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</si>
  <si>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</si>
  <si>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</si>
  <si>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</si>
  <si>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</si>
  <si>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</si>
  <si>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</si>
  <si>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</si>
  <si>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</si>
  <si>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</si>
  <si>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</si>
  <si>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</si>
  <si>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</si>
  <si>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</si>
  <si>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</si>
  <si>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</si>
  <si>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</si>
  <si>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</si>
  <si>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</si>
  <si>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</si>
  <si>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</si>
  <si>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</si>
  <si>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</si>
  <si>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</si>
  <si>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</si>
  <si>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</si>
  <si>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</si>
  <si>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</si>
  <si>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</si>
  <si>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</si>
  <si>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</si>
  <si>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</si>
  <si>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</si>
  <si>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</si>
  <si>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</si>
  <si>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</si>
  <si>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</si>
  <si>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</si>
  <si>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</si>
  <si>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</si>
  <si>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</si>
  <si>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</si>
  <si>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</si>
  <si>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</si>
  <si>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</si>
  <si>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</si>
  <si>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</si>
  <si>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</si>
  <si>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</si>
  <si>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</si>
  <si>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</si>
  <si>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</si>
  <si>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</si>
  <si>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</si>
  <si>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</si>
  <si>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</si>
  <si>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</si>
  <si>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</si>
  <si>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</si>
  <si>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</si>
  <si>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</si>
  <si>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</si>
  <si>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</si>
  <si>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</si>
  <si>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</si>
  <si>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</si>
  <si>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</si>
  <si>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</si>
  <si>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</si>
  <si>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</si>
  <si>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</si>
  <si>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</si>
  <si>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</si>
  <si>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</si>
  <si>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</si>
  <si>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</si>
  <si>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</si>
  <si>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</si>
  <si>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</si>
  <si>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</si>
  <si>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</si>
  <si>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</si>
  <si>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</si>
  <si>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</si>
  <si>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</si>
  <si>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</si>
  <si>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</si>
  <si>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</si>
  <si>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</si>
  <si>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</si>
  <si>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</si>
  <si>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</si>
  <si>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</si>
  <si>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</si>
  <si>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</si>
  <si>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</si>
  <si>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</si>
  <si>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</si>
  <si>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</si>
  <si>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</si>
  <si>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</si>
  <si>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</si>
  <si>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</si>
  <si>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</si>
  <si>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</si>
  <si>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</si>
  <si>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</si>
  <si>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</si>
  <si>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</si>
  <si>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</si>
  <si>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</si>
  <si>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</si>
  <si>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</si>
  <si>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</si>
  <si>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</si>
  <si>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</si>
  <si>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</si>
  <si>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</si>
  <si>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</si>
  <si>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</si>
  <si>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</si>
  <si>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</si>
  <si>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</si>
  <si>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</si>
  <si>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</si>
  <si>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</si>
  <si>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</si>
  <si>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</si>
  <si>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</si>
  <si>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</si>
  <si>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</si>
  <si>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</si>
  <si>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</si>
  <si>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</si>
  <si>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</si>
  <si>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</si>
  <si>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</si>
  <si>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</si>
  <si>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</si>
  <si>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</si>
  <si>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</si>
  <si>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</si>
  <si>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</si>
  <si>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</si>
  <si>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</si>
  <si>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</si>
  <si>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</si>
  <si>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</si>
  <si>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</si>
  <si>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</si>
  <si>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</si>
  <si>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</si>
  <si>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</si>
  <si>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</si>
  <si>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</si>
  <si>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</si>
  <si>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</si>
  <si>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</si>
  <si>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</si>
  <si>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</si>
  <si>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</si>
  <si>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</si>
  <si>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</si>
  <si>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</si>
  <si>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</si>
  <si>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</si>
  <si>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</si>
  <si>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</si>
  <si>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</si>
  <si>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</si>
  <si>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</si>
  <si>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</si>
  <si>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</si>
  <si>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</si>
  <si>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</si>
  <si>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</si>
  <si>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</si>
  <si>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</si>
  <si>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</si>
  <si>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</si>
  <si>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</si>
  <si>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</si>
  <si>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</si>
  <si>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</si>
  <si>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</si>
  <si>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</si>
  <si>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</si>
  <si>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</si>
  <si>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</si>
  <si>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</si>
  <si>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</si>
  <si>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</si>
  <si>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</si>
  <si>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</si>
  <si>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</si>
  <si>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</si>
  <si>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</si>
  <si>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</si>
  <si>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</si>
  <si>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</si>
  <si>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</si>
  <si>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</si>
  <si>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</si>
  <si>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</si>
  <si>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</si>
  <si>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</si>
  <si>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</si>
  <si>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</si>
  <si>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</si>
  <si>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</si>
  <si>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</si>
  <si>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</si>
  <si>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</si>
  <si>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</si>
  <si>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</si>
  <si>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</si>
  <si>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</si>
  <si>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</si>
  <si>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</si>
  <si>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</si>
  <si>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</si>
  <si>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</si>
  <si>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</si>
  <si>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</si>
  <si>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</si>
  <si>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</si>
  <si>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</si>
  <si>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</si>
  <si>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</si>
  <si>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</si>
  <si>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</si>
  <si>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</si>
  <si>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</si>
  <si>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</si>
  <si>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</si>
  <si>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</si>
  <si>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</si>
  <si>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</si>
  <si>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</si>
  <si>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</si>
  <si>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</si>
  <si>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</si>
  <si>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</si>
  <si>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</si>
  <si>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</si>
  <si>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</si>
  <si>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</si>
  <si>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</si>
  <si>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</si>
  <si>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</si>
  <si>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</si>
  <si>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</si>
  <si>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</si>
  <si>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</si>
  <si>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</si>
  <si>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</si>
  <si>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</si>
  <si>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</si>
  <si>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</si>
  <si>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</si>
  <si>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</si>
  <si>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</si>
  <si>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</si>
  <si>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</si>
  <si>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</si>
  <si>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</si>
  <si>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</si>
  <si>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</si>
  <si>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</si>
  <si>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</si>
  <si>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</si>
  <si>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</si>
  <si>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</si>
  <si>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</si>
  <si>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</si>
  <si>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</si>
  <si>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</si>
  <si>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</si>
  <si>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</si>
  <si>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</si>
  <si>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</si>
  <si>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</si>
  <si>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</si>
  <si>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</si>
  <si>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</si>
  <si>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</si>
  <si>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</si>
  <si>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</si>
  <si>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</si>
  <si>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</si>
  <si>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</si>
  <si>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</si>
  <si>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</si>
  <si>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</si>
  <si>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</si>
  <si>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</si>
  <si>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</si>
  <si>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</si>
  <si>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</si>
  <si>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</si>
  <si>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</si>
  <si>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</si>
  <si>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</si>
  <si>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</si>
  <si>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</si>
  <si>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</si>
  <si>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</si>
  <si>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</si>
  <si>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</si>
  <si>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</si>
  <si>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</si>
  <si>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</si>
  <si>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</si>
  <si>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</si>
  <si>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</si>
  <si>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</si>
  <si>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</si>
  <si>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</si>
  <si>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</si>
  <si>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</si>
  <si>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</si>
  <si>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</si>
  <si>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</si>
  <si>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</si>
  <si>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</si>
  <si>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</si>
  <si>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</si>
  <si>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</si>
  <si>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</si>
  <si>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</si>
  <si>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</si>
  <si>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</si>
  <si>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</si>
  <si>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</si>
  <si>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</si>
  <si>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</si>
  <si>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</si>
  <si>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</si>
  <si>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</si>
  <si>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</si>
  <si>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</si>
  <si>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</si>
  <si>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</si>
  <si>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</si>
  <si>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</si>
  <si>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</si>
  <si>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</si>
  <si>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</si>
  <si>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</si>
  <si>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</si>
  <si>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</si>
  <si>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</si>
  <si>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</si>
  <si>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</si>
  <si>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</si>
  <si>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</si>
  <si>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</si>
  <si>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</si>
  <si>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</si>
  <si>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</si>
  <si>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</si>
  <si>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</si>
  <si>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</si>
  <si>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</si>
  <si>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</si>
  <si>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</si>
  <si>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</si>
  <si>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</si>
  <si>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</si>
  <si>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</si>
  <si>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</si>
  <si>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</si>
  <si>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</si>
  <si>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</si>
  <si>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</si>
  <si>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</si>
  <si>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</si>
  <si>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</si>
  <si>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</si>
  <si>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</si>
  <si>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</si>
  <si>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</si>
  <si>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</si>
  <si>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</si>
  <si>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</si>
  <si>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</si>
  <si>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</si>
  <si>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</si>
  <si>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</si>
  <si>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</si>
  <si>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</si>
  <si>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</si>
  <si>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</si>
  <si>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</si>
  <si>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</si>
  <si>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</si>
  <si>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</si>
  <si>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</si>
  <si>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</si>
  <si>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</si>
  <si>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</si>
  <si>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</si>
  <si>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</si>
  <si>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</si>
  <si>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</si>
  <si>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</si>
  <si>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</si>
  <si>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</si>
  <si>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</si>
  <si>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</si>
  <si>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</si>
  <si>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</si>
  <si>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</si>
  <si>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</si>
  <si>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</si>
  <si>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</si>
  <si>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</si>
  <si>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</si>
  <si>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</si>
  <si>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</si>
  <si>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</si>
  <si>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</si>
  <si>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</si>
  <si>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</si>
  <si>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</si>
  <si>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</si>
  <si>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</si>
  <si>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</si>
  <si>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</si>
  <si>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</si>
  <si>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</si>
  <si>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</si>
  <si>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</si>
  <si>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</si>
  <si>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</si>
  <si>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</si>
  <si>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</si>
  <si>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</si>
  <si>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</si>
  <si>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</si>
  <si>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</si>
  <si>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</si>
  <si>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</si>
  <si>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</si>
  <si>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</si>
  <si>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</si>
  <si>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</si>
  <si>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</si>
  <si>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</si>
  <si>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</si>
  <si>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</si>
  <si>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</si>
  <si>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</si>
  <si>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</si>
  <si>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</si>
  <si>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</si>
  <si>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</si>
  <si>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</si>
  <si>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</si>
  <si>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</si>
  <si>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</si>
  <si>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</si>
  <si>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</si>
  <si>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</si>
  <si>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</si>
  <si>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</si>
  <si>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</si>
  <si>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</si>
  <si>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</si>
  <si>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</si>
  <si>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</si>
  <si>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</si>
  <si>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</si>
  <si>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</si>
  <si>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</si>
  <si>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</si>
  <si>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</si>
  <si>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</si>
  <si>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</si>
  <si>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</si>
  <si>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</si>
  <si>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</si>
  <si>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</si>
  <si>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</si>
  <si>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</si>
  <si>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</si>
  <si>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</si>
  <si>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</si>
  <si>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</si>
  <si>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</si>
  <si>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</si>
  <si>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</si>
  <si>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</si>
  <si>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</si>
  <si>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</si>
  <si>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</si>
  <si>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</si>
  <si>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</si>
  <si>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</si>
  <si>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</si>
  <si>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</si>
  <si>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</si>
  <si>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</si>
  <si>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</si>
  <si>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</si>
  <si>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</si>
  <si>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</si>
  <si>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</si>
  <si>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</si>
  <si>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</si>
  <si>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</si>
  <si>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</si>
  <si>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</si>
  <si>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</si>
  <si>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</si>
  <si>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</si>
  <si>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</si>
  <si>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</si>
  <si>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</si>
  <si>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</si>
  <si>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</si>
  <si>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</si>
  <si>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</si>
  <si>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</si>
  <si>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</si>
  <si>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</si>
  <si>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</si>
  <si>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</si>
  <si>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</si>
  <si>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</si>
  <si>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</si>
  <si>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</si>
  <si>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</si>
  <si>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</si>
  <si>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</si>
  <si>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</si>
  <si>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</si>
  <si>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</si>
  <si>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</si>
  <si>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</si>
  <si>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</si>
  <si>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</si>
  <si>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</si>
  <si>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</si>
  <si>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</si>
  <si>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</si>
  <si>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</si>
  <si>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</si>
  <si>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</si>
  <si>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</si>
  <si>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</si>
  <si>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</si>
  <si>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</si>
  <si>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</si>
  <si>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</si>
  <si>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</si>
  <si>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</si>
  <si>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</si>
  <si>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</si>
  <si>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</si>
  <si>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</si>
  <si>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</si>
  <si>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</si>
  <si>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</si>
  <si>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</si>
  <si>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</si>
  <si>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</si>
  <si>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</si>
  <si>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</si>
  <si>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</si>
  <si>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</si>
  <si>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</si>
  <si>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</si>
  <si>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</si>
  <si>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</si>
  <si>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</si>
  <si>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</si>
  <si>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</si>
  <si>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</si>
  <si>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</si>
  <si>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</si>
  <si>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</si>
  <si>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</si>
  <si>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</si>
  <si>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</si>
  <si>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</si>
  <si>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</si>
  <si>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</si>
  <si>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</si>
  <si>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</si>
  <si>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</si>
  <si>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</si>
  <si>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</si>
  <si>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</si>
  <si>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</si>
  <si>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</si>
  <si>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</si>
  <si>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</si>
  <si>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</si>
  <si>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</si>
  <si>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</si>
  <si>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</si>
  <si>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</si>
  <si>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</si>
  <si>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</si>
  <si>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</si>
  <si>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</si>
  <si>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</si>
  <si>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</si>
  <si>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</si>
  <si>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</si>
  <si>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</si>
  <si>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</si>
  <si>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</si>
  <si>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</si>
  <si>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</si>
  <si>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</si>
  <si>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</si>
  <si>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</si>
  <si>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</si>
  <si>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</si>
  <si>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</si>
  <si>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</si>
  <si>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</si>
  <si>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</si>
  <si>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</si>
  <si>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</si>
  <si>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</si>
  <si>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</si>
  <si>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</si>
  <si>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</si>
  <si>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</si>
  <si>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</si>
  <si>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</si>
  <si>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</si>
  <si>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</si>
  <si>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</si>
  <si>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</si>
  <si>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</si>
  <si>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</si>
  <si>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</si>
  <si>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</si>
  <si>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</si>
  <si>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</si>
  <si>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</si>
  <si>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</si>
  <si>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</si>
  <si>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</si>
  <si>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</si>
  <si>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</si>
  <si>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</si>
  <si>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</si>
  <si>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</si>
  <si>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</si>
  <si>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</si>
  <si>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</si>
  <si>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</si>
  <si>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</si>
  <si>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</si>
  <si>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</si>
  <si>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</si>
  <si>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</si>
  <si>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</si>
  <si>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</si>
  <si>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</si>
  <si>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</si>
  <si>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</si>
  <si>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</si>
  <si>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</si>
  <si>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</si>
  <si>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</si>
  <si>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</si>
  <si>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</si>
  <si>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</si>
  <si>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</si>
  <si>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</si>
  <si>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</si>
  <si>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</si>
  <si>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</si>
  <si>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</si>
  <si>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</si>
  <si>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</si>
  <si>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</si>
  <si>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</si>
  <si>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</si>
  <si>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</si>
  <si>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</si>
  <si>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</si>
  <si>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</si>
  <si>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</si>
  <si>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</si>
  <si>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</si>
  <si>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</si>
  <si>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</si>
  <si>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</si>
  <si>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</si>
  <si>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</si>
  <si>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</si>
  <si>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</si>
  <si>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</si>
  <si>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</si>
  <si>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</si>
  <si>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</si>
  <si>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</si>
  <si>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</si>
  <si>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</si>
  <si>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</si>
  <si>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</si>
  <si>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</si>
  <si>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</si>
  <si>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</si>
  <si>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</si>
  <si>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</si>
  <si>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</si>
  <si>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</si>
  <si>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</si>
  <si>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</si>
  <si>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</si>
  <si>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</si>
  <si>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</si>
  <si>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</si>
  <si>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</si>
  <si>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</si>
  <si>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</si>
  <si>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</si>
  <si>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</si>
  <si>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</si>
  <si>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</si>
  <si>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</si>
  <si>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</si>
  <si>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</si>
  <si>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</si>
  <si>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</si>
  <si>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</si>
  <si>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</si>
  <si>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</si>
  <si>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</si>
  <si>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</si>
  <si>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</si>
  <si>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</si>
  <si>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</si>
  <si>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</si>
  <si>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</si>
  <si>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</si>
  <si>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</si>
  <si>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</si>
  <si>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</si>
  <si>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</si>
  <si>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</si>
  <si>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</si>
  <si>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</si>
  <si>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</si>
  <si>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</si>
  <si>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</si>
  <si>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</si>
  <si>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</si>
  <si>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</si>
  <si>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</si>
  <si>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</si>
  <si>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</si>
  <si>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</si>
  <si>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</si>
  <si>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</si>
  <si>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</si>
  <si>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</si>
  <si>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</si>
  <si>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</si>
  <si>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</si>
  <si>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</si>
  <si>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</si>
  <si>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</si>
  <si>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</si>
  <si>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</si>
  <si>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</si>
  <si>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</si>
  <si>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</si>
  <si>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</si>
  <si>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</si>
  <si>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</si>
  <si>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</si>
  <si>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</si>
  <si>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</si>
  <si>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</si>
  <si>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</si>
  <si>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</si>
  <si>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</si>
  <si>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</si>
  <si>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</si>
  <si>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</si>
  <si>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</si>
  <si>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</si>
  <si>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</si>
  <si>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</si>
  <si>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</si>
  <si>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</si>
  <si>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</si>
  <si>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</si>
  <si>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</si>
  <si>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</si>
  <si>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</si>
  <si>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</si>
  <si>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</si>
  <si>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</si>
  <si>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</si>
  <si>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</si>
  <si>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</si>
  <si>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</si>
  <si>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</si>
  <si>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</si>
  <si>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</si>
  <si>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</si>
  <si>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</si>
  <si>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</si>
  <si>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</si>
  <si>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</si>
  <si>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</si>
  <si>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</si>
  <si>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</si>
  <si>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</si>
  <si>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</si>
  <si>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</si>
  <si>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</si>
  <si>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</si>
  <si>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</si>
  <si>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</si>
  <si>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</si>
  <si>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</si>
  <si>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</si>
  <si>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</si>
  <si>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</si>
  <si>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</si>
  <si>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</si>
  <si>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</si>
  <si>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</si>
  <si>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</si>
  <si>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</si>
  <si>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</si>
  <si>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</si>
  <si>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</si>
  <si>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</si>
  <si>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</si>
  <si>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</si>
  <si>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</si>
  <si>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</si>
  <si>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</si>
  <si>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</si>
  <si>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</si>
  <si>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</si>
  <si>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</si>
  <si>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</si>
  <si>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</si>
  <si>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</si>
  <si>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</si>
  <si>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</si>
  <si>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</si>
  <si>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</si>
  <si>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</si>
  <si>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</si>
  <si>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</si>
  <si>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</si>
  <si>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</si>
  <si>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</si>
  <si>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</si>
  <si>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</si>
  <si>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</si>
  <si>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</si>
  <si>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</si>
  <si>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</si>
  <si>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</si>
  <si>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</si>
  <si>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</si>
  <si>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</si>
  <si>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</si>
  <si>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</si>
  <si>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</si>
  <si>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</si>
  <si>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</si>
  <si>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</si>
  <si>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</si>
  <si>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</si>
  <si>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</si>
  <si>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</si>
  <si>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</si>
  <si>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</si>
  <si>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</si>
  <si>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</si>
  <si>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</si>
  <si>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</si>
  <si>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</si>
  <si>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</si>
  <si>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</si>
  <si>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</si>
  <si>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</si>
  <si>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</si>
  <si>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</si>
  <si>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</si>
  <si>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</si>
  <si>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</si>
  <si>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</si>
  <si>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</si>
  <si>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</si>
  <si>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</si>
  <si>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</si>
  <si>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</si>
  <si>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</si>
  <si>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</si>
  <si>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</si>
  <si>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</si>
  <si>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</si>
  <si>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</si>
  <si>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</si>
  <si>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</si>
  <si>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</si>
  <si>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</si>
  <si>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</si>
  <si>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</si>
  <si>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</si>
  <si>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</si>
  <si>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</si>
  <si>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</si>
  <si>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</si>
  <si>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</si>
  <si>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</si>
  <si>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</si>
  <si>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</si>
  <si>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</si>
  <si>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</si>
  <si>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</si>
  <si>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</si>
  <si>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</si>
  <si>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</si>
  <si>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</si>
  <si>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</si>
  <si>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</si>
  <si>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</si>
  <si>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</si>
  <si>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</si>
  <si>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</si>
  <si>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</si>
  <si>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</si>
  <si>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</si>
  <si>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</si>
  <si>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</si>
  <si>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</si>
  <si>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</si>
  <si>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</si>
  <si>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</si>
  <si>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</si>
  <si>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</si>
  <si>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</si>
  <si>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</si>
  <si>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</si>
  <si>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</si>
  <si>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</si>
  <si>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</si>
  <si>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</si>
  <si>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</si>
  <si>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</si>
  <si>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</si>
  <si>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</si>
  <si>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</si>
  <si>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</si>
  <si>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</si>
  <si>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</si>
  <si>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</si>
  <si>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</si>
  <si>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</si>
  <si>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</si>
  <si>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</si>
  <si>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</si>
  <si>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</si>
  <si>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</si>
  <si>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</si>
  <si>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</si>
  <si>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</si>
  <si>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</si>
  <si>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</si>
  <si>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</si>
  <si>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</si>
  <si>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</si>
  <si>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</si>
  <si>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</si>
  <si>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</si>
  <si>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</si>
  <si>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</si>
  <si>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</si>
  <si>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</si>
  <si>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</si>
  <si>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</si>
  <si>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</si>
  <si>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</si>
  <si>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</si>
  <si>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</si>
  <si>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</si>
  <si>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</si>
  <si>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</si>
  <si>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</si>
  <si>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</si>
  <si>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</si>
  <si>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</si>
  <si>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</si>
  <si>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</si>
  <si>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</si>
  <si>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</si>
  <si>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</si>
  <si>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</si>
  <si>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</si>
  <si>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</si>
  <si>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</si>
  <si>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</si>
  <si>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</si>
  <si>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</si>
  <si>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</si>
  <si>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</si>
  <si>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</si>
  <si>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</si>
  <si>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</si>
  <si>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</si>
  <si>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</si>
  <si>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</si>
  <si>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</si>
  <si>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</si>
  <si>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</si>
  <si>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</si>
  <si>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</si>
  <si>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</si>
  <si>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</si>
  <si>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</si>
  <si>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</si>
  <si>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</si>
  <si>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</si>
  <si>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</si>
  <si>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</si>
  <si>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</si>
  <si>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</si>
  <si>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</si>
  <si>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</si>
  <si>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</si>
  <si>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</si>
  <si>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</si>
  <si>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</si>
  <si>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</si>
  <si>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</si>
  <si>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</si>
  <si>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</si>
  <si>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</si>
  <si>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</si>
  <si>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</si>
  <si>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</si>
  <si>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</si>
  <si>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</si>
  <si>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</si>
  <si>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</si>
  <si>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</si>
  <si>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</si>
  <si>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</si>
  <si>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</si>
  <si>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</si>
  <si>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</si>
  <si>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</si>
  <si>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</si>
  <si>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</si>
  <si>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</si>
  <si>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</si>
  <si>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</si>
  <si>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</si>
  <si>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</si>
  <si>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</si>
  <si>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</si>
  <si>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</si>
  <si>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</si>
  <si>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</si>
  <si>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</si>
  <si>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</si>
  <si>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</si>
  <si>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</si>
  <si>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</si>
  <si>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</si>
  <si>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</si>
  <si>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</si>
  <si>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</si>
  <si>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</si>
  <si>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</si>
  <si>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</si>
  <si>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</si>
  <si>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</si>
  <si>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</si>
  <si>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</si>
  <si>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</si>
  <si>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</si>
  <si>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</si>
  <si>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</si>
  <si>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</si>
  <si>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</si>
  <si>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</si>
  <si>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</si>
  <si>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</si>
  <si>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</si>
  <si>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</si>
  <si>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</si>
  <si>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</si>
  <si>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</si>
  <si>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</si>
  <si>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</si>
  <si>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</si>
  <si>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</si>
  <si>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</si>
  <si>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</si>
  <si>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</si>
  <si>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</si>
  <si>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</si>
  <si>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</si>
  <si>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</si>
  <si>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</si>
  <si>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</si>
  <si>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</si>
  <si>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</si>
  <si>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</si>
  <si>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</si>
  <si>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</si>
  <si>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</si>
  <si>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</si>
  <si>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</si>
  <si>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</si>
  <si>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</si>
  <si>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</si>
  <si>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</si>
  <si>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</si>
  <si>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</si>
  <si>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</si>
  <si>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</si>
  <si>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</si>
  <si>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</si>
  <si>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</si>
  <si>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</si>
  <si>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</si>
  <si>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</si>
  <si>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</si>
  <si>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</si>
  <si>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</si>
  <si>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</si>
  <si>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</si>
  <si>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</si>
  <si>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</si>
  <si>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</si>
  <si>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</si>
  <si>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</si>
  <si>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</si>
  <si>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</si>
  <si>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</si>
  <si>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</si>
  <si>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</si>
  <si>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</si>
  <si>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</si>
  <si>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</si>
  <si>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</si>
  <si>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</si>
  <si>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</si>
  <si>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</si>
  <si>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</si>
  <si>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</si>
  <si>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</si>
  <si>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</si>
  <si>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</si>
  <si>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</si>
  <si>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</si>
  <si>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</si>
  <si>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</si>
  <si>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</si>
  <si>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</si>
  <si>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</si>
  <si>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</si>
  <si>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</si>
  <si>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</si>
  <si>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</si>
  <si>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</si>
  <si>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</si>
  <si>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</si>
  <si>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</si>
  <si>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</si>
  <si>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</si>
  <si>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</si>
  <si>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</si>
  <si>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</si>
  <si>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</si>
  <si>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</si>
  <si>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</si>
  <si>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</si>
  <si>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</si>
  <si>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</si>
  <si>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</si>
  <si>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</si>
  <si>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</si>
  <si>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</si>
  <si>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</si>
  <si>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</si>
  <si>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</si>
  <si>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</si>
  <si>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</si>
  <si>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</si>
  <si>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</si>
  <si>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</si>
  <si>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</si>
  <si>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</si>
  <si>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</si>
  <si>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</si>
  <si>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</si>
  <si>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</si>
  <si>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</si>
  <si>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</si>
  <si>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</si>
  <si>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</si>
  <si>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</si>
  <si>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</si>
  <si>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</si>
  <si>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</si>
  <si>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</si>
  <si>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</si>
  <si>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</si>
  <si>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</si>
  <si>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</si>
  <si>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</si>
  <si>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</si>
  <si>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</si>
  <si>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</si>
  <si>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</si>
  <si>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</si>
  <si>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</si>
  <si>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</si>
  <si>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</si>
  <si>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</si>
  <si>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</si>
  <si>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</si>
  <si>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</si>
  <si>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</si>
  <si>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</si>
  <si>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</si>
  <si>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</si>
  <si>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</si>
  <si>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</si>
  <si>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</si>
  <si>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</si>
  <si>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</si>
  <si>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</si>
  <si>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</si>
  <si>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</si>
  <si>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</si>
  <si>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</si>
  <si>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</si>
  <si>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</si>
  <si>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</si>
  <si>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</si>
  <si>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</si>
  <si>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</si>
  <si>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</si>
  <si>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</si>
  <si>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</si>
  <si>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</si>
  <si>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</si>
  <si>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</si>
  <si>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</si>
  <si>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</si>
  <si>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</si>
  <si>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</si>
  <si>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</si>
  <si>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</si>
  <si>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</si>
  <si>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</si>
  <si>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</si>
  <si>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</si>
  <si>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</si>
  <si>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</si>
  <si>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</si>
  <si>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</si>
  <si>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</si>
  <si>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</si>
  <si>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</si>
  <si>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</si>
  <si>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</si>
  <si>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</si>
  <si>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</si>
  <si>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</si>
  <si>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</si>
  <si>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</si>
  <si>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</si>
  <si>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</si>
  <si>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</si>
  <si>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</si>
  <si>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</si>
  <si>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</si>
  <si>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</si>
  <si>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</si>
  <si>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</si>
  <si>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</si>
  <si>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</si>
  <si>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</si>
  <si>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</si>
  <si>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</si>
  <si>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</si>
  <si>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</si>
  <si>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</si>
  <si>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</si>
  <si>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</si>
  <si>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</si>
  <si>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</si>
  <si>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</si>
  <si>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</si>
  <si>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</si>
  <si>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</si>
  <si>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</si>
  <si>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</si>
  <si>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</si>
  <si>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</si>
  <si>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</si>
  <si>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</si>
  <si>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</si>
  <si>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</si>
  <si>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</si>
  <si>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</si>
  <si>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</si>
  <si>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</si>
  <si>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</si>
  <si>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</si>
  <si>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</si>
  <si>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</si>
  <si>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</si>
  <si>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</si>
  <si>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</si>
  <si>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</si>
  <si>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</si>
  <si>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</si>
  <si>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</si>
  <si>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</si>
  <si>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</si>
  <si>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</si>
  <si>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</si>
  <si>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</si>
  <si>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</si>
  <si>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</si>
  <si>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</si>
  <si>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</si>
  <si>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</si>
  <si>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</si>
  <si>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</si>
  <si>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</si>
  <si>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</si>
  <si>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</si>
  <si>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</si>
  <si>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</si>
  <si>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</si>
  <si>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</si>
  <si>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</si>
  <si>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</si>
  <si>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</si>
  <si>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</si>
  <si>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</si>
  <si>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</si>
  <si>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</si>
  <si>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</si>
  <si>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</si>
  <si>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</si>
  <si>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</si>
  <si>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</si>
  <si>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</si>
  <si>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</si>
  <si>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</si>
  <si>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</si>
  <si>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</si>
  <si>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</si>
  <si>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</si>
  <si>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</si>
  <si>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</si>
  <si>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</si>
  <si>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</si>
  <si>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</si>
  <si>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</si>
  <si>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</si>
  <si>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</si>
  <si>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</si>
  <si>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</si>
  <si>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</si>
  <si>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</si>
  <si>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</si>
  <si>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</si>
  <si>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</si>
  <si>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</si>
  <si>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</si>
  <si>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</si>
  <si>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</si>
  <si>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</si>
  <si>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</si>
  <si>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</si>
  <si>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</si>
  <si>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</si>
  <si>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</si>
  <si>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</si>
  <si>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</si>
  <si>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</si>
  <si>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</si>
  <si>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</si>
  <si>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</si>
  <si>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</si>
  <si>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</si>
  <si>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</si>
  <si>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</si>
  <si>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</si>
  <si>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</si>
  <si>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</si>
  <si>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</si>
  <si>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</si>
  <si>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</si>
  <si>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</si>
  <si>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</si>
  <si>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</si>
  <si>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</si>
  <si>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</si>
  <si>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</si>
  <si>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</si>
  <si>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</si>
  <si>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</si>
  <si>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</si>
  <si>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</si>
  <si>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</si>
  <si>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</si>
  <si>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</si>
  <si>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</si>
  <si>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</si>
  <si>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</si>
  <si>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</si>
  <si>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</si>
  <si>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</si>
  <si>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</si>
  <si>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</si>
  <si>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</si>
  <si>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</si>
  <si>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</si>
  <si>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</si>
  <si>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</si>
  <si>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</si>
  <si>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</si>
  <si>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</si>
  <si>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</si>
  <si>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</si>
  <si>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</si>
  <si>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</si>
  <si>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</si>
  <si>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</si>
  <si>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</si>
  <si>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</si>
  <si>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</si>
  <si>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</si>
  <si>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</si>
  <si>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</si>
  <si>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</si>
  <si>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</si>
  <si>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</si>
  <si>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</si>
  <si>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</si>
  <si>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</si>
  <si>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</si>
  <si>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</si>
  <si>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</si>
  <si>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</si>
  <si>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</si>
  <si>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</si>
  <si>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</si>
  <si>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</si>
  <si>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</si>
  <si>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</si>
  <si>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</si>
  <si>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</si>
  <si>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</si>
  <si>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</si>
  <si>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</si>
  <si>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</si>
  <si>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</si>
  <si>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</si>
  <si>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</si>
  <si>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</si>
  <si>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</si>
  <si>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</si>
  <si>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</si>
  <si>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</si>
  <si>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</si>
  <si>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</si>
  <si>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</si>
  <si>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</si>
  <si>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</si>
  <si>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</si>
  <si>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</si>
  <si>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</si>
  <si>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</si>
  <si>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</si>
  <si>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</si>
  <si>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</si>
  <si>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</si>
  <si>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</si>
  <si>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</si>
  <si>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</si>
  <si>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</si>
  <si>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</si>
  <si>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</si>
  <si>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</si>
  <si>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</si>
  <si>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</si>
  <si>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</si>
  <si>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</si>
  <si>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</si>
  <si>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</si>
  <si>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</si>
  <si>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</si>
  <si>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</si>
  <si>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</si>
  <si>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</si>
  <si>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</si>
  <si>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</si>
  <si>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</si>
  <si>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</si>
  <si>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</si>
  <si>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</si>
  <si>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</si>
  <si>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</si>
  <si>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</si>
  <si>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</si>
  <si>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</si>
  <si>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</si>
  <si>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</si>
  <si>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</si>
  <si>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</si>
  <si>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</si>
  <si>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</si>
  <si>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</si>
  <si>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</si>
  <si>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</si>
  <si>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</si>
  <si>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</si>
  <si>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</si>
  <si>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</si>
  <si>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</si>
  <si>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</si>
  <si>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</si>
  <si>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</si>
  <si>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</si>
  <si>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</si>
  <si>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</si>
  <si>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</si>
  <si>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</si>
  <si>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</si>
  <si>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</si>
  <si>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</si>
  <si>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</si>
  <si>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</si>
  <si>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</si>
  <si>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</si>
  <si>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</si>
  <si>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</si>
  <si>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</si>
  <si>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</si>
  <si>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</si>
  <si>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</si>
  <si>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</si>
  <si>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</si>
  <si>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</si>
  <si>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</si>
  <si>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</si>
  <si>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</si>
  <si>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</si>
  <si>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</si>
  <si>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</si>
  <si>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</si>
  <si>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</si>
  <si>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</si>
  <si>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</si>
  <si>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</si>
  <si>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</si>
  <si>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</si>
  <si>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</si>
  <si>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</si>
  <si>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</si>
  <si>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</si>
  <si>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</si>
  <si>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</si>
  <si>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</si>
  <si>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</si>
  <si>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</si>
  <si>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</si>
  <si>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</si>
  <si>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</si>
  <si>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</si>
  <si>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</si>
  <si>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</si>
  <si>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</si>
  <si>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</si>
  <si>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</si>
  <si>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</si>
  <si>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</si>
  <si>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</si>
  <si>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</si>
  <si>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</si>
  <si>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</si>
  <si>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</si>
  <si>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</si>
  <si>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</si>
  <si>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</si>
  <si>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</si>
  <si>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</si>
  <si>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</si>
  <si>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</si>
  <si>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</si>
  <si>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</si>
  <si>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</si>
  <si>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</si>
  <si>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</si>
  <si>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</si>
  <si>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</si>
  <si>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</si>
  <si>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</si>
  <si>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</si>
  <si>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</si>
  <si>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</si>
  <si>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</si>
  <si>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</si>
  <si>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</si>
  <si>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</si>
  <si>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</si>
  <si>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</si>
  <si>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</si>
  <si>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</si>
  <si>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</si>
  <si>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</si>
  <si>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</si>
  <si>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</si>
  <si>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</si>
  <si>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</si>
  <si>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</si>
  <si>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</si>
  <si>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</si>
  <si>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</si>
  <si>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</si>
  <si>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</si>
  <si>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</si>
  <si>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</si>
  <si>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</si>
  <si>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</si>
  <si>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</si>
  <si>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</si>
  <si>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</si>
  <si>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</si>
  <si>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</si>
  <si>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</si>
  <si>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</si>
  <si>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</si>
  <si>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</si>
  <si>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</si>
  <si>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</si>
  <si>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</si>
  <si>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</si>
  <si>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</si>
  <si>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</si>
  <si>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</si>
  <si>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</si>
  <si>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</si>
  <si>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</si>
  <si>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</si>
  <si>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</si>
  <si>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</si>
  <si>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</si>
  <si>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</si>
  <si>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</si>
  <si>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</si>
  <si>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</si>
  <si>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</si>
  <si>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</si>
  <si>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</si>
  <si>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</si>
  <si>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</si>
  <si>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</si>
  <si>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</si>
  <si>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</si>
  <si>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</si>
  <si>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</si>
  <si>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</si>
  <si>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</si>
  <si>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</si>
  <si>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</si>
  <si>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</si>
  <si>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</si>
  <si>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</si>
  <si>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</si>
  <si>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</si>
  <si>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</si>
  <si>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</si>
  <si>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</si>
  <si>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</si>
  <si>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</si>
  <si>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</si>
  <si>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</si>
  <si>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</si>
  <si>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</si>
  <si>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</si>
  <si>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</si>
  <si>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</si>
  <si>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</si>
  <si>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</si>
  <si>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</si>
  <si>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</si>
  <si>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</si>
  <si>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</si>
  <si>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</si>
  <si>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</si>
  <si>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</si>
  <si>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</si>
  <si>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</si>
  <si>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</si>
  <si>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</si>
  <si>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</si>
  <si>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</si>
  <si>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</si>
  <si>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</si>
  <si>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</si>
  <si>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</si>
  <si>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</si>
  <si>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</si>
  <si>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</si>
  <si>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</si>
  <si>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</si>
  <si>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</si>
  <si>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</si>
  <si>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</si>
  <si>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</si>
  <si>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</si>
  <si>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</si>
  <si>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</si>
  <si>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</si>
  <si>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</si>
  <si>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</si>
  <si>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</si>
  <si>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</si>
  <si>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</si>
  <si>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</si>
  <si>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</si>
  <si>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</si>
  <si>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</si>
  <si>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</si>
  <si>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</si>
  <si>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</si>
  <si>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</si>
  <si>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</si>
  <si>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</si>
  <si>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</si>
  <si>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</si>
  <si>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</si>
  <si>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</si>
  <si>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</si>
  <si>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</si>
  <si>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</si>
  <si>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</si>
  <si>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</si>
  <si>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</si>
  <si>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</si>
  <si>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</si>
  <si>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</si>
  <si>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</si>
  <si>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</si>
  <si>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</si>
  <si>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</si>
  <si>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</si>
  <si>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</si>
  <si>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</si>
  <si>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</si>
  <si>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</si>
  <si>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</si>
  <si>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</si>
  <si>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</si>
  <si>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</si>
  <si>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</si>
  <si>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</si>
  <si>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</si>
  <si>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</si>
  <si>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</si>
  <si>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</si>
  <si>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</si>
  <si>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</si>
  <si>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</si>
  <si>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</si>
  <si>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</si>
  <si>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</si>
  <si>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</si>
  <si>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</si>
  <si>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</si>
  <si>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</si>
  <si>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</si>
  <si>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</si>
  <si>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</si>
  <si>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</si>
  <si>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</si>
  <si>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</si>
  <si>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</si>
  <si>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</si>
  <si>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</si>
  <si>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</si>
  <si>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</si>
  <si>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</si>
  <si>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</si>
  <si>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</si>
  <si>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</si>
  <si>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</si>
  <si>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</si>
  <si>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</si>
  <si>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</si>
  <si>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</si>
  <si>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</si>
  <si>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</si>
  <si>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</si>
  <si>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</si>
  <si>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</si>
  <si>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</si>
  <si>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</si>
  <si>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</si>
  <si>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</si>
  <si>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</si>
  <si>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</si>
  <si>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</si>
  <si>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</si>
  <si>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</si>
  <si>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</si>
  <si>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</si>
  <si>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</si>
  <si>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</si>
  <si>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</si>
  <si>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</si>
  <si>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</si>
  <si>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</si>
  <si>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</si>
  <si>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</si>
  <si>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</si>
  <si>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</si>
  <si>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</si>
  <si>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</si>
  <si>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</si>
  <si>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</si>
  <si>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</si>
  <si>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</si>
  <si>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</si>
  <si>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</si>
  <si>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</si>
  <si>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</si>
  <si>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</si>
  <si>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</si>
  <si>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</si>
  <si>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</si>
  <si>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</si>
  <si>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</si>
  <si>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</si>
  <si>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</si>
  <si>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</si>
  <si>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</si>
  <si>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</si>
  <si>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</si>
  <si>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</si>
  <si>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</si>
  <si>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</si>
  <si>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</si>
  <si>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</si>
  <si>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</si>
  <si>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</si>
  <si>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</si>
  <si>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</si>
  <si>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</si>
  <si>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</si>
  <si>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</si>
  <si>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</si>
  <si>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</si>
  <si>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</si>
  <si>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</si>
  <si>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</si>
  <si>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</si>
  <si>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</si>
  <si>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</si>
  <si>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</si>
  <si>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</si>
  <si>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</si>
  <si>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</si>
  <si>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</si>
  <si>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</si>
  <si>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</si>
  <si>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</si>
  <si>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</si>
  <si>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</si>
  <si>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</si>
  <si>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</si>
  <si>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</si>
  <si>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</si>
  <si>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</si>
  <si>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</si>
  <si>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</si>
  <si>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</si>
  <si>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</si>
  <si>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</si>
  <si>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</si>
  <si>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</si>
  <si>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</si>
  <si>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</si>
  <si>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</si>
  <si>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</si>
  <si>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</si>
  <si>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</si>
  <si>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</si>
  <si>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</si>
  <si>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</si>
  <si>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</si>
  <si>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</si>
  <si>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</si>
  <si>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</si>
  <si>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</si>
  <si>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</si>
  <si>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</si>
  <si>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</si>
  <si>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</si>
  <si>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</si>
  <si>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</si>
  <si>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</si>
  <si>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</si>
  <si>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</si>
  <si>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</si>
  <si>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</si>
  <si>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</si>
  <si>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</si>
  <si>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</si>
  <si>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</si>
  <si>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</si>
  <si>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</si>
  <si>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</si>
  <si>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</si>
  <si>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</si>
  <si>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</si>
  <si>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</si>
  <si>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</si>
  <si>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</si>
  <si>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</si>
  <si>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</si>
  <si>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</si>
  <si>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</si>
  <si>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</si>
  <si>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</si>
  <si>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</si>
  <si>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</si>
  <si>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</si>
  <si>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</si>
  <si>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</si>
  <si>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</si>
  <si>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</si>
  <si>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</si>
  <si>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</si>
  <si>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</si>
  <si>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</si>
  <si>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</si>
  <si>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</si>
  <si>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</si>
  <si>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</si>
  <si>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</si>
  <si>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</si>
  <si>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</si>
  <si>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</si>
  <si>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</si>
  <si>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</si>
  <si>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</si>
  <si>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</si>
  <si>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</si>
  <si>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</si>
  <si>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</si>
  <si>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</si>
  <si>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</si>
  <si>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</si>
  <si>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</si>
  <si>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</si>
  <si>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</si>
  <si>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</si>
  <si>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</si>
  <si>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</si>
  <si>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</si>
  <si>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</si>
  <si>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</si>
  <si>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</si>
  <si>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</si>
  <si>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</si>
  <si>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</si>
  <si>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</si>
  <si>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</si>
  <si>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</si>
  <si>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</si>
  <si>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</si>
  <si>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</si>
  <si>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</si>
  <si>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</si>
  <si>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</si>
  <si>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</si>
  <si>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</si>
  <si>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</si>
  <si>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</si>
  <si>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</si>
  <si>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</si>
  <si>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</si>
  <si>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</si>
  <si>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</si>
  <si>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</si>
  <si>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</si>
  <si>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</si>
  <si>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</si>
  <si>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</si>
  <si>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</si>
  <si>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</si>
  <si>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</si>
  <si>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</si>
  <si>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</si>
  <si>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</si>
  <si>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</si>
  <si>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</si>
  <si>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</si>
  <si>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</si>
  <si>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</si>
  <si>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</si>
  <si>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</si>
  <si>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</si>
  <si>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</si>
  <si>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</si>
  <si>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</si>
  <si>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</si>
  <si>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</si>
  <si>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</si>
  <si>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</si>
  <si>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</si>
  <si>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</si>
  <si>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</si>
  <si>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</si>
  <si>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</si>
  <si>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</si>
  <si>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</si>
  <si>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</si>
  <si>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</si>
  <si>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</si>
  <si>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</si>
  <si>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</si>
  <si>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</si>
  <si>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</si>
  <si>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</si>
  <si>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</si>
  <si>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</si>
  <si>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</si>
  <si>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</si>
  <si>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</si>
  <si>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</si>
  <si>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</si>
  <si>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</si>
  <si>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</si>
  <si>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</si>
  <si>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</si>
  <si>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</si>
  <si>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</si>
  <si>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</si>
  <si>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</si>
  <si>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</si>
  <si>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</si>
  <si>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</si>
  <si>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</si>
  <si>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</si>
  <si>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</si>
  <si>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</si>
  <si>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</si>
  <si>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</si>
  <si>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</si>
  <si>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</si>
  <si>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</si>
  <si>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</si>
  <si>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</si>
  <si>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</si>
  <si>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</si>
  <si>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</si>
  <si>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</si>
  <si>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</si>
  <si>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</si>
  <si>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</si>
  <si>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</si>
  <si>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</si>
  <si>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</si>
  <si>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</si>
  <si>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</si>
  <si>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</si>
  <si>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</si>
  <si>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</si>
  <si>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</si>
  <si>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</si>
  <si>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</si>
  <si>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</si>
  <si>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</si>
  <si>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</si>
  <si>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</si>
  <si>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</si>
  <si>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</si>
  <si>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</si>
  <si>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</si>
  <si>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</si>
  <si>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</si>
  <si>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</si>
  <si>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</si>
  <si>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</si>
  <si>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</si>
  <si>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</si>
  <si>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</si>
  <si>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</si>
  <si>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</si>
  <si>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</si>
  <si>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</si>
  <si>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</si>
  <si>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</si>
  <si>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</si>
  <si>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</si>
  <si>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</si>
  <si>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</si>
  <si>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</si>
  <si>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</si>
  <si>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</si>
  <si>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</si>
  <si>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</si>
  <si>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</si>
  <si>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</si>
  <si>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</si>
  <si>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</si>
  <si>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</si>
  <si>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</si>
  <si>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</si>
  <si>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</si>
  <si>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</si>
  <si>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</si>
  <si>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</si>
  <si>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</si>
  <si>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</si>
  <si>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</si>
  <si>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</si>
  <si>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</si>
  <si>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</si>
  <si>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</si>
  <si>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</si>
  <si>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</si>
  <si>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</si>
  <si>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</si>
  <si>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</si>
  <si>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</si>
  <si>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</si>
  <si>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</si>
  <si>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</si>
  <si>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</si>
  <si>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</si>
  <si>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</si>
  <si>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</si>
  <si>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</si>
  <si>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</si>
  <si>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</si>
  <si>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</si>
  <si>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</si>
  <si>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</si>
  <si>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</si>
  <si>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</si>
  <si>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</si>
  <si>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</si>
  <si>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</si>
  <si>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</si>
  <si>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</si>
  <si>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</si>
  <si>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</si>
  <si>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</si>
  <si>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</si>
  <si>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</si>
  <si>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</si>
  <si>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</si>
  <si>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</si>
  <si>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</si>
  <si>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</si>
  <si>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</si>
  <si>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</si>
  <si>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</si>
  <si>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</si>
  <si>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</si>
  <si>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</si>
  <si>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</si>
  <si>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</si>
  <si>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</si>
  <si>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</si>
  <si>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</si>
  <si>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</si>
  <si>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</si>
  <si>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</si>
  <si>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</si>
  <si>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</si>
  <si>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</si>
  <si>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</si>
  <si>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</si>
  <si>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</si>
  <si>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</si>
  <si>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</si>
  <si>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</si>
  <si>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</si>
  <si>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</si>
  <si>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</si>
  <si>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</si>
  <si>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</si>
  <si>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</si>
  <si>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</si>
  <si>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</si>
  <si>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</si>
  <si>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</si>
  <si>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</si>
  <si>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</si>
  <si>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</si>
  <si>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</si>
  <si>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</si>
  <si>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</si>
  <si>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</si>
  <si>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</si>
  <si>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</si>
  <si>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</si>
  <si>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</si>
  <si>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</si>
  <si>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</si>
  <si>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</si>
  <si>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</si>
  <si>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</si>
  <si>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</si>
  <si>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</si>
  <si>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</si>
  <si>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</si>
  <si>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</si>
  <si>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</si>
  <si>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</si>
  <si>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</si>
  <si>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</si>
  <si>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</si>
  <si>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</si>
  <si>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</si>
  <si>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</si>
  <si>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</si>
  <si>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</si>
  <si>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</si>
  <si>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</si>
  <si>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</si>
  <si>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</si>
  <si>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</si>
  <si>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</si>
  <si>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</si>
  <si>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</si>
  <si>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</si>
  <si>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</si>
  <si>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</si>
  <si>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</si>
  <si>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</si>
  <si>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</si>
  <si>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</si>
  <si>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</si>
  <si>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</si>
  <si>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</si>
  <si>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</si>
  <si>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</si>
  <si>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</si>
  <si>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</si>
  <si>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</si>
  <si>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</si>
  <si>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</si>
  <si>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</si>
  <si>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</si>
  <si>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</si>
  <si>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</si>
  <si>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</si>
  <si>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</si>
  <si>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</si>
  <si>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</si>
  <si>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</si>
  <si>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</si>
  <si>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</si>
  <si>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</si>
  <si>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</si>
  <si>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</si>
  <si>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</si>
  <si>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</si>
  <si>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</si>
  <si>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</si>
  <si>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</si>
  <si>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</si>
  <si>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</si>
  <si>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</si>
  <si>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</si>
  <si>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</si>
  <si>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</si>
  <si>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</si>
  <si>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</si>
  <si>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</si>
  <si>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</si>
  <si>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</si>
  <si>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</si>
  <si>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</si>
  <si>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</si>
  <si>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</si>
  <si>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</si>
  <si>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</si>
  <si>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</si>
  <si>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</si>
  <si>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</si>
  <si>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</si>
  <si>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</si>
  <si>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</si>
  <si>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</si>
  <si>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</si>
  <si>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</si>
  <si>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</si>
  <si>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</si>
  <si>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</si>
  <si>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</si>
  <si>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</si>
  <si>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</si>
  <si>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</si>
  <si>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</si>
  <si>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</si>
  <si>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</si>
  <si>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</si>
  <si>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</si>
  <si>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</si>
  <si>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</si>
  <si>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</si>
  <si>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</si>
  <si>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</si>
  <si>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</si>
  <si>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</si>
  <si>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</si>
  <si>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</si>
  <si>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</si>
  <si>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</si>
  <si>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</si>
  <si>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</si>
  <si>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</si>
  <si>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</si>
  <si>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</si>
  <si>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</si>
  <si>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</si>
  <si>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</si>
  <si>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</si>
  <si>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</si>
  <si>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</si>
  <si>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</si>
  <si>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</si>
  <si>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</si>
  <si>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</si>
  <si>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</si>
  <si>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</si>
  <si>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</si>
  <si>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</si>
  <si>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</si>
  <si>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</si>
  <si>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</si>
  <si>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</si>
  <si>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</si>
  <si>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</si>
  <si>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</si>
  <si>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</si>
  <si>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</si>
  <si>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</si>
  <si>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</si>
  <si>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</si>
  <si>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</si>
  <si>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</si>
  <si>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</si>
  <si>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</si>
  <si>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</si>
  <si>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</si>
  <si>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</si>
  <si>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</si>
  <si>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</si>
  <si>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</si>
  <si>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</si>
  <si>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</si>
  <si>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</si>
  <si>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</si>
  <si>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</si>
  <si>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</si>
  <si>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</si>
  <si>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</si>
  <si>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</si>
  <si>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</si>
  <si>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</si>
  <si>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</si>
  <si>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</si>
  <si>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</si>
  <si>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</si>
  <si>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</si>
  <si>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</si>
  <si>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</si>
  <si>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</si>
  <si>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</si>
  <si>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</si>
  <si>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</si>
  <si>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</si>
  <si>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</si>
  <si>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</si>
  <si>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</si>
  <si>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</si>
  <si>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</si>
  <si>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</si>
  <si>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</si>
  <si>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</si>
  <si>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</si>
  <si>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</si>
  <si>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</si>
  <si>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</si>
  <si>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</si>
  <si>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</si>
  <si>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</si>
  <si>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</si>
  <si>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</si>
  <si>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</si>
  <si>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</si>
  <si>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</si>
  <si>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</si>
  <si>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</si>
  <si>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</si>
  <si>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</si>
  <si>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</si>
  <si>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</si>
  <si>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</si>
  <si>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</si>
  <si>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</si>
  <si>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</si>
  <si>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</si>
  <si>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</si>
  <si>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</si>
  <si>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</si>
  <si>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</si>
  <si>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</si>
  <si>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</si>
  <si>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</si>
  <si>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</si>
  <si>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</si>
  <si>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</si>
  <si>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</si>
  <si>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</si>
  <si>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</si>
  <si>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</si>
  <si>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</si>
  <si>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</si>
  <si>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</si>
  <si>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</si>
  <si>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</si>
  <si>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</si>
  <si>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</si>
  <si>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</si>
  <si>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</si>
  <si>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</si>
  <si>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</si>
  <si>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</si>
  <si>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</si>
  <si>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</si>
  <si>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</si>
  <si>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</si>
  <si>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</si>
  <si>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</si>
  <si>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</si>
  <si>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</si>
  <si>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</si>
  <si>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</si>
  <si>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</si>
  <si>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</si>
  <si>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</si>
  <si>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</si>
  <si>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</si>
  <si>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</si>
  <si>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</si>
  <si>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</si>
  <si>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</si>
  <si>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</si>
  <si>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</si>
  <si>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</si>
  <si>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</si>
  <si>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</si>
  <si>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</si>
  <si>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</si>
  <si>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</si>
  <si>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</si>
  <si>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</si>
  <si>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</si>
  <si>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</si>
  <si>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</si>
  <si>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</si>
  <si>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</si>
  <si>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</si>
  <si>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</si>
  <si>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</si>
  <si>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</si>
  <si>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</si>
  <si>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</si>
  <si>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</si>
  <si>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</si>
  <si>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</si>
  <si>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</si>
  <si>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</si>
  <si>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</si>
  <si>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</si>
  <si>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</si>
  <si>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</si>
  <si>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</si>
  <si>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</si>
  <si>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</si>
  <si>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</si>
  <si>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</si>
  <si>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</si>
  <si>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</si>
  <si>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</si>
  <si>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</si>
  <si>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</si>
  <si>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</si>
  <si>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</si>
  <si>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</si>
  <si>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</si>
  <si>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</si>
  <si>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</si>
  <si>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</si>
  <si>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</si>
  <si>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</si>
  <si>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</si>
  <si>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</si>
  <si>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</si>
  <si>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</si>
  <si>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</si>
  <si>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</si>
  <si>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</si>
  <si>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</si>
  <si>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</si>
  <si>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</si>
  <si>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</si>
  <si>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</si>
  <si>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</si>
  <si>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</si>
  <si>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</si>
  <si>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</si>
  <si>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</si>
  <si>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</si>
  <si>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</si>
  <si>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</si>
  <si>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</si>
  <si>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</si>
  <si>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</si>
  <si>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</si>
  <si>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</si>
  <si>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</si>
  <si>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</si>
  <si>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</si>
  <si>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</si>
  <si>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</si>
  <si>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</si>
  <si>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</si>
  <si>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</si>
  <si>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</si>
  <si>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</si>
  <si>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</si>
  <si>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</si>
  <si>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</si>
  <si>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</si>
  <si>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</si>
  <si>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</si>
  <si>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</si>
  <si>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</si>
  <si>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</si>
  <si>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</si>
  <si>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</si>
  <si>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</si>
  <si>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</si>
  <si>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</si>
  <si>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</si>
  <si>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</si>
  <si>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</si>
  <si>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</si>
  <si>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</si>
  <si>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</si>
  <si>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</si>
  <si>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</si>
  <si>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</si>
  <si>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</si>
  <si>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</si>
  <si>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</si>
  <si>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</si>
  <si>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</si>
  <si>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</si>
  <si>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</si>
  <si>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</si>
  <si>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</si>
  <si>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</si>
  <si>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</si>
  <si>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</si>
  <si>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</si>
  <si>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</si>
  <si>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</si>
  <si>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</si>
  <si>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</si>
  <si>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</si>
  <si>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</si>
  <si>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</si>
  <si>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</si>
  <si>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</si>
  <si>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</si>
  <si>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</si>
  <si>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</si>
  <si>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</si>
  <si>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</si>
  <si>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</si>
  <si>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</si>
  <si>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</si>
  <si>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</si>
  <si>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</si>
  <si>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</si>
  <si>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</si>
  <si>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</si>
  <si>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</si>
  <si>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</si>
  <si>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</si>
  <si>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</si>
  <si>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</si>
  <si>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</si>
  <si>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</si>
  <si>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</si>
  <si>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</si>
  <si>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</si>
  <si>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</si>
  <si>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</si>
  <si>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</si>
  <si>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</si>
  <si>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</si>
  <si>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</si>
  <si>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</si>
  <si>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</si>
  <si>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</si>
  <si>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</si>
  <si>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</si>
  <si>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</si>
  <si>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</si>
  <si>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</si>
  <si>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</si>
  <si>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</si>
  <si>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</si>
  <si>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</si>
  <si>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</si>
  <si>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</si>
  <si>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</si>
  <si>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</si>
  <si>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</si>
  <si>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</si>
  <si>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</si>
  <si>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</si>
  <si>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</si>
  <si>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</si>
  <si>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</si>
  <si>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</si>
  <si>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</si>
  <si>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</si>
  <si>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</si>
  <si>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</si>
  <si>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</si>
  <si>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</si>
  <si>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</si>
  <si>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</si>
  <si>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</si>
  <si>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</si>
  <si>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</si>
  <si>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</si>
  <si>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</si>
  <si>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</si>
  <si>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</si>
  <si>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</si>
  <si>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</si>
  <si>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</si>
  <si>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</si>
  <si>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</si>
  <si>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</si>
  <si>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</si>
  <si>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</si>
  <si>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</si>
  <si>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</si>
  <si>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</si>
  <si>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</si>
  <si>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</si>
  <si>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</si>
  <si>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</si>
  <si>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</si>
  <si>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</si>
  <si>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</si>
  <si>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</si>
  <si>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</si>
  <si>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</si>
  <si>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</si>
  <si>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</si>
  <si>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</si>
  <si>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</si>
  <si>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</si>
  <si>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</si>
  <si>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</si>
  <si>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</si>
  <si>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</si>
  <si>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</si>
  <si>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</si>
  <si>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</si>
  <si>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</si>
  <si>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</si>
  <si>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</si>
  <si>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</si>
  <si>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</si>
  <si>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</si>
  <si>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</si>
  <si>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</si>
  <si>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</si>
  <si>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</si>
  <si>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</si>
  <si>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</si>
  <si>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</si>
  <si>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</si>
  <si>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</si>
  <si>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</si>
  <si>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</si>
  <si>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</si>
  <si>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</si>
  <si>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</si>
  <si>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</si>
  <si>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</si>
  <si>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</si>
  <si>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</si>
  <si>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</si>
  <si>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</si>
  <si>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</si>
  <si>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</si>
  <si>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</si>
  <si>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</si>
  <si>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</si>
  <si>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</si>
  <si>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</si>
  <si>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</si>
  <si>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</si>
  <si>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</si>
  <si>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</si>
  <si>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</si>
  <si>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</si>
  <si>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</si>
  <si>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</si>
  <si>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</si>
  <si>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</si>
  <si>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</si>
  <si>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</si>
  <si>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</si>
  <si>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</si>
  <si>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</si>
  <si>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</si>
  <si>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</si>
  <si>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</si>
  <si>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</si>
  <si>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</si>
  <si>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</si>
  <si>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</si>
  <si>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</si>
  <si>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</si>
  <si>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</si>
  <si>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</si>
  <si>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</si>
  <si>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</si>
  <si>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</si>
  <si>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</si>
  <si>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</si>
  <si>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</si>
  <si>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</si>
  <si>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</si>
  <si>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</si>
  <si>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</si>
  <si>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</si>
  <si>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</si>
  <si>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</si>
  <si>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</si>
  <si>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</si>
  <si>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</si>
  <si>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</si>
  <si>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</si>
  <si>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</si>
  <si>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</si>
  <si>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</si>
  <si>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</si>
  <si>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</si>
  <si>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</si>
  <si>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</si>
  <si>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</si>
  <si>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</si>
  <si>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</si>
  <si>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</si>
  <si>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</si>
  <si>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</si>
  <si>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</si>
  <si>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</si>
  <si>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</si>
  <si>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</si>
  <si>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</si>
  <si>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</si>
  <si>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</si>
  <si>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</si>
  <si>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</si>
  <si>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</si>
  <si>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</si>
  <si>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</si>
  <si>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</si>
  <si>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</si>
  <si>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</si>
  <si>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</si>
  <si>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</si>
  <si>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</si>
  <si>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</si>
  <si>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</si>
  <si>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</si>
  <si>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</si>
  <si>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</si>
  <si>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</si>
  <si>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</si>
  <si>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</si>
  <si>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</si>
  <si>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</si>
  <si>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</si>
  <si>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</si>
  <si>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</si>
  <si>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</si>
  <si>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</si>
  <si>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</si>
  <si>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</si>
  <si>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</si>
  <si>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</si>
  <si>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</si>
  <si>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</si>
  <si>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</si>
  <si>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</si>
  <si>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</si>
  <si>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</si>
  <si>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</si>
  <si>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</si>
  <si>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</si>
  <si>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</si>
  <si>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</si>
  <si>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</si>
  <si>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</si>
  <si>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</si>
  <si>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</si>
  <si>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</si>
  <si>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</si>
  <si>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</si>
  <si>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</si>
  <si>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</si>
  <si>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</si>
  <si>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</si>
  <si>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</si>
  <si>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</si>
  <si>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</si>
  <si>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</si>
  <si>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</si>
  <si>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</si>
  <si>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</si>
  <si>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</si>
  <si>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</si>
  <si>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</si>
  <si>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</si>
  <si>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</si>
  <si>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</si>
  <si>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</si>
  <si>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</si>
  <si>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</si>
  <si>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</si>
  <si>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</si>
  <si>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</si>
  <si>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</si>
  <si>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</si>
  <si>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</si>
  <si>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</si>
  <si>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</si>
  <si>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</si>
  <si>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</si>
  <si>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</si>
  <si>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</si>
  <si>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</si>
  <si>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</si>
  <si>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</si>
  <si>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</si>
  <si>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</si>
  <si>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</si>
  <si>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</si>
  <si>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</si>
  <si>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</si>
  <si>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</si>
  <si>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</si>
  <si>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</si>
  <si>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</si>
  <si>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</si>
  <si>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</si>
  <si>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</si>
  <si>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</si>
  <si>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</si>
  <si>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</si>
  <si>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</si>
  <si>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</si>
  <si>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</si>
  <si>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</si>
  <si>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</si>
  <si>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</si>
  <si>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</si>
  <si>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</si>
  <si>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</si>
  <si>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</si>
  <si>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</si>
  <si>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</si>
  <si>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</si>
  <si>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</si>
  <si>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</si>
  <si>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</si>
  <si>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</si>
  <si>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</si>
  <si>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</si>
  <si>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</si>
  <si>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</si>
  <si>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</si>
  <si>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</si>
  <si>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</si>
  <si>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</si>
  <si>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</si>
  <si>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</si>
  <si>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</si>
  <si>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</si>
  <si>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</si>
  <si>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</si>
  <si>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</si>
  <si>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</si>
  <si>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</si>
  <si>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</si>
  <si>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</si>
  <si>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</si>
  <si>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</si>
  <si>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</si>
  <si>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</si>
  <si>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</si>
  <si>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</si>
  <si>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</si>
  <si>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</si>
  <si>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</si>
  <si>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</si>
  <si>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</si>
  <si>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</si>
  <si>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</si>
  <si>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</si>
  <si>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</si>
  <si>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</si>
  <si>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</si>
  <si>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</si>
  <si>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</si>
  <si>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</si>
  <si>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</si>
  <si>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</si>
  <si>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</si>
  <si>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</si>
  <si>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</si>
  <si>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</si>
  <si>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</si>
  <si>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</si>
  <si>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</si>
  <si>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</si>
  <si>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</si>
  <si>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</si>
  <si>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</si>
  <si>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</si>
  <si>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</si>
  <si>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</si>
  <si>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</si>
  <si>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</si>
  <si>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</si>
  <si>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</si>
  <si>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</si>
  <si>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</si>
  <si>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</si>
  <si>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</si>
  <si>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</si>
  <si>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</si>
  <si>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</si>
  <si>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</si>
  <si>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</si>
  <si>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</si>
  <si>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</si>
  <si>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</si>
  <si>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</si>
  <si>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</si>
  <si>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</si>
  <si>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</si>
  <si>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</si>
  <si>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</si>
  <si>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</si>
  <si>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</si>
  <si>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</si>
  <si>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</si>
  <si>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</si>
  <si>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</si>
  <si>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</si>
  <si>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</si>
  <si>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</si>
  <si>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</si>
  <si>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</si>
  <si>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</si>
  <si>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</si>
  <si>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</si>
  <si>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</si>
  <si>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</si>
  <si>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</si>
  <si>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</si>
  <si>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</si>
  <si>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</si>
  <si>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</si>
  <si>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</si>
  <si>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</si>
  <si>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</si>
  <si>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</si>
  <si>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</si>
  <si>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</si>
  <si>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</si>
  <si>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</si>
  <si>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</si>
  <si>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</si>
  <si>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</si>
  <si>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</si>
  <si>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</si>
  <si>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</si>
  <si>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</si>
  <si>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</si>
  <si>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</si>
  <si>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</si>
  <si>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</si>
  <si>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</si>
  <si>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</si>
  <si>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</si>
  <si>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</si>
  <si>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</si>
  <si>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</si>
  <si>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</si>
  <si>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</si>
  <si>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</si>
  <si>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</si>
  <si>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</si>
  <si>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</si>
  <si>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</si>
  <si>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</si>
  <si>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</si>
  <si>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</si>
  <si>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</si>
  <si>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</si>
  <si>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</si>
  <si>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</si>
  <si>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</si>
  <si>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</si>
  <si>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</si>
  <si>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</si>
  <si>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</si>
  <si>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</si>
  <si>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</si>
  <si>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</si>
  <si>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</si>
  <si>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</si>
  <si>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</si>
  <si>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</si>
  <si>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</si>
  <si>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</si>
  <si>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</si>
  <si>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</si>
  <si>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</si>
  <si>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</si>
  <si>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</si>
  <si>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</si>
  <si>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</si>
  <si>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</si>
  <si>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</si>
  <si>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</si>
  <si>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</si>
  <si>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</si>
  <si>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</si>
  <si>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</si>
  <si>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</si>
  <si>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</si>
  <si>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</si>
  <si>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</si>
  <si>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</si>
  <si>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</si>
  <si>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</si>
  <si>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</si>
  <si>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</si>
  <si>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</si>
  <si>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</si>
  <si>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</si>
  <si>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</si>
  <si>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</si>
  <si>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</si>
  <si>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</si>
  <si>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</si>
  <si>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</si>
  <si>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</si>
  <si>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</si>
  <si>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</si>
  <si>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</si>
  <si>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</si>
  <si>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</si>
  <si>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</si>
  <si>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</si>
  <si>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</si>
  <si>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</si>
  <si>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</si>
  <si>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</si>
  <si>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</si>
  <si>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</si>
  <si>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</si>
  <si>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</si>
  <si>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</si>
  <si>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</si>
  <si>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</si>
  <si>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</si>
  <si>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</si>
  <si>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</si>
  <si>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</si>
  <si>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</si>
  <si>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</si>
  <si>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</si>
  <si>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</si>
  <si>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</si>
  <si>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</si>
  <si>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</si>
  <si>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</si>
  <si>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</si>
  <si>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</si>
  <si>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</si>
  <si>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</si>
  <si>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</si>
  <si>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</si>
  <si>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</si>
  <si>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</si>
  <si>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</si>
  <si>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</si>
  <si>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</si>
  <si>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</si>
  <si>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</si>
  <si>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</si>
  <si>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</si>
  <si>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</si>
  <si>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</si>
  <si>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</si>
  <si>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</si>
  <si>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</si>
  <si>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</si>
  <si>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</si>
  <si>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</si>
  <si>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</si>
  <si>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</si>
  <si>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</si>
  <si>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</si>
  <si>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</si>
  <si>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</si>
  <si>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</si>
  <si>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</si>
  <si>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</si>
  <si>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</si>
  <si>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</si>
  <si>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</si>
  <si>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</si>
  <si>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</si>
  <si>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</si>
  <si>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</si>
  <si>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</si>
  <si>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</si>
  <si>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</si>
  <si>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</si>
  <si>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</si>
  <si>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</si>
  <si>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</si>
  <si>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</si>
  <si>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</si>
  <si>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</si>
  <si>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</si>
  <si>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</si>
  <si>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</si>
  <si>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</si>
  <si>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</si>
  <si>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</si>
  <si>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</si>
  <si>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</si>
  <si>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</si>
  <si>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</si>
  <si>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</si>
  <si>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</si>
  <si>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</si>
  <si>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</si>
  <si>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</si>
  <si>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</si>
  <si>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</si>
  <si>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</si>
  <si>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</si>
  <si>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</si>
  <si>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</si>
  <si>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</si>
  <si>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</si>
  <si>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</si>
  <si>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</si>
  <si>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</si>
  <si>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</si>
  <si>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</si>
  <si>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</si>
  <si>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</si>
  <si>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</si>
  <si>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</si>
  <si>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</si>
  <si>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</si>
  <si>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</si>
  <si>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</si>
  <si>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</si>
  <si>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</si>
  <si>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</si>
  <si>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</si>
  <si>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</si>
  <si>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</si>
  <si>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</si>
  <si>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</si>
  <si>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</si>
  <si>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</si>
  <si>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</si>
  <si>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</si>
  <si>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</si>
  <si>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</si>
  <si>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</si>
  <si>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</si>
  <si>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</si>
  <si>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</si>
  <si>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</si>
  <si>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</si>
  <si>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</si>
  <si>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</si>
  <si>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</si>
  <si>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</si>
  <si>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</si>
  <si>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</si>
  <si>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</si>
  <si>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</si>
  <si>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</si>
  <si>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</si>
  <si>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</si>
  <si>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</si>
  <si>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</si>
  <si>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</si>
  <si>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</si>
  <si>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</si>
  <si>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</si>
  <si>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</si>
  <si>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</si>
  <si>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</si>
  <si>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</si>
  <si>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</si>
  <si>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</si>
  <si>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</si>
  <si>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</si>
  <si>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</si>
  <si>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</si>
  <si>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</si>
  <si>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</si>
  <si>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</si>
  <si>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</si>
  <si>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</si>
  <si>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</si>
  <si>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</si>
  <si>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</si>
  <si>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</si>
  <si>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</si>
  <si>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</si>
  <si>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</si>
  <si>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</si>
  <si>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</si>
  <si>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</si>
  <si>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</si>
  <si>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</si>
  <si>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</si>
  <si>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</si>
  <si>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</si>
  <si>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</si>
  <si>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</si>
  <si>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</si>
  <si>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</si>
  <si>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</si>
  <si>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</si>
  <si>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</si>
  <si>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</si>
  <si>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</si>
  <si>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</si>
  <si>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</si>
  <si>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</si>
  <si>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</si>
  <si>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</si>
  <si>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</si>
  <si>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</si>
  <si>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</si>
  <si>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</si>
  <si>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</si>
  <si>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</si>
  <si>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</si>
  <si>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</si>
  <si>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</si>
  <si>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</si>
  <si>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</si>
  <si>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</si>
  <si>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</si>
  <si>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</si>
  <si>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</si>
  <si>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</si>
  <si>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</si>
  <si>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</si>
  <si>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</si>
  <si>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</si>
  <si>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</si>
  <si>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</si>
  <si>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</si>
  <si>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</si>
  <si>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</si>
  <si>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</si>
  <si>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</si>
  <si>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</si>
  <si>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</si>
  <si>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</si>
  <si>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</si>
  <si>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</si>
  <si>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</si>
  <si>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</si>
  <si>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</si>
  <si>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</si>
  <si>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</si>
  <si>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</si>
  <si>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</si>
  <si>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</si>
  <si>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</si>
  <si>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</si>
  <si>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</si>
  <si>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</si>
  <si>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</si>
  <si>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</si>
  <si>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</si>
  <si>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</si>
  <si>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</si>
  <si>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</si>
  <si>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</si>
  <si>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</si>
  <si>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</si>
  <si>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</si>
  <si>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</si>
  <si>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</si>
  <si>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</si>
  <si>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</si>
  <si>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</si>
  <si>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</si>
  <si>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</si>
  <si>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</si>
  <si>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</si>
  <si>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</si>
  <si>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</si>
  <si>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</si>
  <si>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</si>
  <si>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</si>
  <si>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</si>
  <si>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</si>
  <si>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</si>
  <si>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</si>
  <si>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</si>
  <si>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</si>
  <si>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</si>
  <si>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</si>
  <si>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</si>
  <si>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</si>
  <si>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</si>
  <si>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</si>
  <si>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</si>
  <si>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</si>
  <si>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</si>
  <si>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</si>
  <si>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</si>
  <si>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</si>
  <si>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</si>
  <si>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</si>
  <si>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</si>
  <si>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</si>
  <si>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</si>
  <si>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</si>
  <si>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</si>
  <si>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</si>
  <si>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</si>
  <si>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</si>
  <si>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</si>
  <si>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</si>
  <si>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</si>
  <si>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</si>
  <si>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</si>
  <si>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</si>
  <si>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</si>
  <si>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</si>
  <si>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</si>
  <si>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</si>
  <si>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</si>
  <si>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</si>
  <si>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</si>
  <si>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</si>
  <si>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</si>
  <si>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</si>
  <si>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</si>
  <si>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</si>
  <si>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</si>
  <si>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</si>
  <si>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</si>
  <si>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</si>
  <si>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</si>
  <si>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</si>
  <si>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</si>
  <si>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</si>
  <si>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</si>
  <si>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</si>
  <si>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</si>
  <si>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</si>
  <si>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</si>
  <si>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</si>
  <si>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</si>
  <si>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</si>
  <si>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</si>
  <si>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</si>
  <si>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</si>
  <si>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</si>
  <si>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</si>
  <si>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</si>
  <si>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</si>
  <si>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</si>
  <si>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</si>
  <si>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</si>
  <si>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</si>
  <si>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</si>
  <si>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</si>
  <si>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</si>
  <si>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</si>
  <si>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</si>
  <si>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</si>
  <si>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</si>
  <si>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</si>
  <si>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</si>
  <si>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</si>
  <si>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</si>
  <si>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</si>
  <si>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</si>
  <si>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</si>
  <si>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</si>
  <si>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</si>
  <si>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</si>
  <si>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</si>
  <si>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</si>
  <si>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</si>
  <si>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</si>
  <si>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</si>
  <si>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</si>
  <si>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</si>
  <si>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</si>
  <si>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</si>
  <si>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</si>
  <si>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</si>
  <si>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</si>
  <si>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</si>
  <si>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</si>
  <si>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</si>
  <si>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</si>
  <si>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</si>
  <si>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</si>
  <si>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</si>
  <si>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</si>
  <si>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</si>
  <si>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</si>
  <si>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</si>
  <si>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</si>
  <si>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</si>
  <si>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</si>
  <si>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</si>
  <si>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</si>
  <si>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</si>
  <si>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</si>
  <si>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</si>
  <si>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</si>
  <si>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</si>
  <si>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</si>
  <si>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</si>
  <si>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</si>
  <si>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</si>
  <si>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</si>
  <si>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</si>
  <si>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</si>
  <si>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</si>
  <si>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</si>
  <si>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</si>
  <si>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</si>
  <si>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</si>
  <si>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</si>
  <si>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</si>
  <si>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</si>
  <si>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</si>
  <si>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</si>
  <si>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</si>
  <si>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</si>
  <si>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</si>
  <si>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</si>
  <si>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</si>
  <si>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</si>
  <si>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</si>
  <si>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</si>
  <si>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</si>
  <si>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</si>
  <si>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</si>
  <si>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</si>
  <si>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</si>
  <si>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</si>
  <si>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</si>
  <si>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</si>
  <si>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</si>
  <si>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</si>
  <si>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</si>
  <si>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</si>
  <si>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</si>
  <si>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</si>
  <si>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</si>
  <si>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</si>
  <si>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</si>
  <si>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</si>
  <si>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</si>
  <si>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</si>
  <si>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</si>
  <si>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</si>
  <si>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</si>
  <si>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</si>
  <si>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</si>
  <si>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</si>
  <si>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</si>
  <si>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</si>
  <si>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</si>
  <si>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</si>
  <si>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</si>
  <si>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</si>
  <si>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</si>
  <si>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</si>
  <si>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</si>
  <si>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</si>
  <si>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</si>
  <si>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</si>
  <si>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</si>
  <si>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</si>
  <si>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</si>
  <si>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</si>
  <si>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</si>
  <si>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</si>
  <si>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</si>
  <si>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</si>
  <si>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</si>
  <si>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</si>
  <si>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</si>
  <si>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</si>
  <si>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</si>
  <si>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</si>
  <si>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</si>
  <si>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</si>
  <si>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</si>
  <si>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</si>
  <si>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</si>
  <si>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</si>
  <si>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</si>
  <si>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</si>
  <si>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</si>
  <si>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</si>
  <si>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</si>
  <si>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</si>
  <si>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</si>
  <si>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</si>
  <si>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</si>
  <si>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</si>
  <si>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</si>
  <si>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</si>
  <si>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</si>
  <si>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</si>
  <si>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</si>
  <si>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</si>
  <si>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</si>
  <si>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</si>
  <si>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</si>
  <si>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</si>
  <si>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</si>
  <si>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</si>
  <si>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</si>
  <si>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</si>
  <si>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</si>
  <si>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</si>
  <si>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</si>
  <si>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</si>
  <si>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</si>
  <si>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</si>
  <si>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</si>
  <si>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</si>
  <si>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</si>
  <si>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</si>
  <si>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</si>
  <si>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</si>
  <si>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</si>
  <si>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</si>
  <si>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</si>
  <si>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</si>
  <si>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</si>
  <si>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</si>
  <si>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</si>
  <si>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</si>
  <si>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</si>
  <si>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</si>
  <si>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</si>
  <si>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</si>
  <si>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</si>
  <si>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</si>
  <si>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</si>
  <si>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</si>
  <si>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</si>
  <si>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</si>
  <si>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</si>
  <si>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</si>
  <si>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</si>
  <si>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</si>
  <si>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</si>
  <si>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</si>
  <si>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</si>
  <si>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</si>
  <si>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</si>
  <si>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</si>
  <si>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</si>
  <si>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</si>
  <si>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</si>
  <si>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</si>
  <si>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</si>
  <si>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</si>
  <si>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</si>
  <si>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</si>
  <si>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</si>
  <si>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</si>
  <si>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</si>
  <si>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</si>
  <si>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</si>
  <si>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</si>
  <si>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</si>
  <si>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</si>
  <si>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</si>
  <si>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</si>
  <si>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</si>
  <si>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</si>
  <si>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</si>
  <si>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</si>
  <si>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</si>
  <si>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</si>
  <si>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</si>
  <si>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</si>
  <si>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</si>
  <si>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</si>
  <si>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</si>
  <si>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</si>
  <si>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</si>
  <si>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</si>
  <si>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</si>
  <si>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</si>
  <si>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</si>
  <si>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</si>
  <si>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</si>
  <si>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</si>
  <si>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</si>
  <si>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</si>
  <si>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</si>
  <si>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</si>
  <si>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</si>
  <si>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</si>
  <si>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</si>
  <si>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</si>
  <si>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</si>
  <si>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</si>
  <si>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</si>
  <si>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</si>
  <si>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</si>
  <si>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</si>
  <si>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</si>
  <si>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</si>
  <si>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</si>
  <si>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</si>
  <si>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</si>
  <si>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</si>
  <si>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</si>
  <si>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</si>
  <si>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</si>
  <si>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</si>
  <si>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</si>
  <si>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</si>
  <si>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</si>
  <si>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</si>
  <si>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</si>
  <si>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</si>
  <si>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</si>
  <si>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</si>
  <si>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</si>
  <si>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</si>
  <si>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</si>
  <si>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</si>
  <si>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</si>
  <si>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</si>
  <si>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</si>
  <si>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</si>
  <si>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</si>
  <si>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</si>
  <si>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</si>
  <si>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</si>
  <si>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</si>
  <si>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</si>
  <si>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</si>
  <si>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</si>
  <si>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</si>
  <si>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</si>
  <si>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</si>
  <si>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</si>
  <si>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</si>
  <si>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</si>
  <si>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</si>
  <si>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</si>
  <si>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</si>
  <si>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</si>
  <si>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</si>
  <si>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</si>
  <si>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</si>
  <si>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</si>
  <si>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</si>
  <si>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</si>
  <si>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</si>
  <si>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</si>
  <si>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</si>
  <si>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</si>
  <si>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</si>
  <si>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</si>
  <si>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</si>
  <si>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</si>
  <si>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</si>
  <si>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</si>
  <si>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</si>
  <si>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</si>
  <si>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</si>
  <si>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</si>
  <si>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</si>
  <si>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</si>
  <si>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</si>
  <si>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</si>
  <si>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</si>
  <si>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</si>
  <si>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</si>
  <si>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</si>
  <si>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</si>
  <si>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</si>
  <si>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</si>
  <si>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</si>
  <si>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</si>
  <si>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</si>
  <si>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</si>
  <si>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</si>
  <si>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</si>
  <si>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</si>
  <si>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</si>
  <si>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</si>
  <si>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</si>
  <si>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</si>
  <si>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</si>
  <si>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</si>
  <si>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</si>
  <si>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</si>
  <si>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</si>
  <si>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</si>
  <si>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</si>
  <si>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</si>
  <si>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</si>
  <si>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</si>
  <si>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</si>
  <si>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</si>
  <si>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</si>
  <si>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</si>
  <si>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</si>
  <si>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</si>
  <si>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</si>
  <si>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</si>
  <si>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</si>
  <si>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</si>
  <si>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</si>
  <si>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</si>
  <si>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</si>
  <si>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</si>
  <si>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</si>
  <si>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</si>
  <si>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</si>
  <si>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</si>
  <si>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</si>
  <si>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</si>
  <si>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</si>
  <si>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</si>
  <si>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</si>
  <si>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</si>
  <si>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</si>
  <si>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</si>
  <si>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</si>
  <si>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</si>
  <si>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</si>
  <si>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</si>
  <si>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</si>
  <si>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</si>
  <si>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</si>
  <si>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</si>
  <si>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</si>
  <si>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</si>
  <si>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</si>
  <si>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</si>
  <si>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</si>
  <si>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</si>
  <si>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</si>
  <si>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</si>
  <si>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</si>
  <si>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</si>
  <si>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</si>
  <si>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</si>
  <si>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</si>
  <si>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</si>
  <si>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</si>
  <si>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</si>
  <si>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</si>
  <si>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</si>
  <si>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</si>
  <si>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</si>
  <si>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</si>
  <si>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</si>
  <si>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</si>
  <si>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</si>
  <si>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</si>
  <si>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</si>
  <si>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</si>
  <si>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</si>
  <si>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</si>
  <si>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</si>
  <si>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</si>
  <si>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</si>
  <si>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</si>
  <si>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</si>
  <si>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</si>
  <si>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</si>
  <si>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</si>
  <si>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</si>
  <si>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</si>
  <si>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</si>
  <si>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</si>
  <si>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</si>
  <si>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</si>
  <si>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</si>
  <si>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</si>
  <si>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</si>
  <si>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</si>
  <si>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</si>
  <si>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</si>
  <si>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</si>
  <si>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</si>
  <si>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</si>
  <si>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</si>
  <si>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</si>
  <si>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</si>
  <si>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</si>
  <si>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</si>
  <si>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</si>
  <si>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</si>
  <si>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</si>
  <si>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</si>
  <si>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</si>
  <si>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</si>
  <si>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</si>
  <si>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</si>
  <si>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</si>
  <si>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</si>
  <si>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</si>
  <si>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</si>
  <si>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</si>
  <si>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</si>
  <si>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</si>
  <si>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</si>
  <si>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</si>
  <si>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</si>
  <si>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</si>
  <si>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</si>
  <si>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</si>
  <si>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</si>
  <si>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</si>
  <si>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</si>
  <si>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</si>
  <si>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</si>
  <si>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</si>
  <si>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</si>
  <si>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</si>
  <si>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</si>
  <si>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</si>
  <si>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</si>
  <si>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</si>
  <si>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</si>
  <si>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</si>
  <si>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</si>
  <si>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</si>
  <si>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</si>
  <si>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</si>
  <si>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</si>
  <si>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</si>
  <si>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</si>
  <si>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</si>
  <si>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</si>
  <si>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</si>
  <si>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</si>
  <si>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</si>
  <si>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</si>
  <si>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</si>
  <si>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</si>
  <si>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</si>
  <si>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</si>
  <si>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</si>
  <si>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</si>
  <si>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</si>
  <si>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</si>
  <si>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</si>
  <si>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</si>
  <si>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</si>
  <si>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</si>
  <si>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</si>
  <si>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</si>
  <si>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</si>
  <si>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</si>
  <si>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</si>
  <si>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</si>
  <si>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</si>
  <si>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</si>
  <si>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</si>
  <si>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</si>
  <si>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</si>
  <si>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</si>
  <si>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</si>
  <si>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</si>
  <si>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</si>
  <si>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</si>
  <si>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</si>
  <si>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</si>
  <si>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</si>
  <si>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</si>
  <si>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</si>
  <si>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</si>
  <si>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</si>
  <si>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</si>
  <si>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</si>
  <si>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</si>
  <si>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</si>
  <si>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</si>
  <si>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</si>
  <si>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</si>
  <si>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</si>
  <si>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</si>
  <si>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</si>
  <si>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</si>
  <si>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</si>
  <si>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</si>
  <si>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</si>
  <si>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</si>
  <si>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</si>
  <si>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</si>
  <si>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</si>
  <si>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</si>
  <si>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</si>
  <si>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</si>
  <si>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</si>
  <si>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</si>
  <si>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</si>
  <si>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</si>
  <si>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</si>
  <si>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</si>
  <si>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</si>
  <si>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</si>
  <si>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</si>
  <si>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</si>
  <si>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</si>
  <si>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</si>
  <si>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</si>
  <si>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</si>
  <si>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</si>
  <si>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</si>
  <si>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</si>
  <si>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</si>
  <si>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</si>
  <si>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</si>
  <si>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</si>
  <si>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</si>
  <si>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</si>
  <si>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</si>
  <si>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</si>
  <si>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</si>
  <si>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</si>
  <si>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</si>
  <si>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</si>
  <si>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</si>
  <si>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</si>
  <si>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</si>
  <si>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</si>
  <si>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</si>
  <si>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</si>
  <si>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</si>
  <si>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</si>
  <si>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</si>
  <si>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</si>
  <si>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</si>
  <si>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</si>
  <si>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</si>
  <si>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</si>
  <si>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</si>
  <si>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</si>
  <si>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</si>
  <si>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</si>
  <si>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</si>
  <si>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</si>
  <si>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</si>
  <si>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</si>
  <si>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</si>
  <si>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</si>
  <si>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</si>
  <si>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</si>
  <si>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</si>
  <si>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</si>
  <si>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</si>
  <si>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</si>
  <si>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</si>
  <si>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</si>
  <si>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</si>
  <si>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</si>
  <si>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</si>
  <si>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</si>
  <si>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</si>
  <si>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</si>
  <si>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</si>
  <si>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</si>
  <si>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</si>
  <si>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</si>
  <si>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</si>
  <si>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</si>
  <si>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</si>
  <si>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</si>
  <si>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</si>
  <si>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</si>
  <si>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</si>
  <si>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</si>
  <si>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</si>
  <si>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</si>
  <si>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</si>
  <si>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</si>
  <si>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</si>
  <si>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</si>
  <si>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</si>
  <si>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</si>
  <si>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</si>
  <si>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</si>
  <si>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</si>
  <si>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</si>
  <si>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</si>
  <si>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</si>
  <si>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</si>
  <si>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</si>
  <si>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</si>
  <si>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</si>
  <si>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</si>
  <si>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</si>
  <si>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</si>
  <si>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</si>
  <si>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</si>
  <si>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</si>
  <si>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</si>
  <si>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</si>
  <si>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</si>
  <si>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</si>
  <si>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</si>
  <si>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</si>
  <si>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</si>
  <si>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</si>
  <si>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</si>
  <si>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</si>
  <si>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</si>
  <si>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</si>
  <si>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</si>
  <si>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</si>
  <si>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</si>
  <si>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</si>
  <si>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</si>
  <si>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</si>
  <si>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</si>
  <si>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</si>
  <si>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</si>
  <si>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</si>
  <si>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</si>
  <si>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</si>
  <si>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</si>
  <si>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</si>
  <si>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</si>
  <si>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</si>
  <si>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</si>
  <si>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</si>
  <si>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</si>
  <si>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</si>
  <si>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</si>
  <si>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</si>
  <si>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</si>
  <si>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</si>
  <si>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</si>
  <si>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</si>
  <si>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</si>
  <si>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</si>
  <si>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</si>
  <si>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</si>
  <si>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</si>
  <si>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</si>
  <si>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</si>
  <si>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</si>
  <si>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</si>
  <si>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</si>
  <si>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</si>
  <si>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</si>
  <si>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</si>
  <si>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</si>
  <si>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</si>
  <si>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</si>
  <si>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</si>
  <si>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</si>
  <si>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</si>
  <si>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</si>
  <si>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</si>
  <si>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</si>
  <si>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</si>
  <si>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</si>
  <si>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</si>
  <si>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</si>
  <si>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</si>
  <si>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</si>
  <si>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</si>
  <si>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</si>
  <si>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</si>
  <si>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</si>
  <si>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</si>
  <si>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</si>
  <si>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</si>
  <si>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</si>
  <si>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</si>
  <si>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</si>
  <si>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</si>
  <si>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</si>
  <si>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</si>
  <si>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</si>
  <si>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</si>
  <si>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</si>
  <si>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</si>
  <si>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</si>
  <si>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</si>
  <si>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</si>
  <si>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</si>
  <si>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</si>
  <si>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</si>
  <si>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</si>
  <si>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</si>
  <si>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</si>
  <si>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</si>
  <si>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</si>
  <si>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</si>
  <si>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</si>
  <si>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</si>
  <si>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</si>
  <si>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</si>
  <si>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</si>
  <si>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</si>
  <si>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</si>
  <si>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</si>
  <si>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</si>
  <si>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</si>
  <si>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</si>
  <si>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</si>
  <si>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</si>
  <si>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</si>
  <si>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</si>
  <si>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</si>
  <si>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</si>
  <si>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</si>
  <si>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</si>
  <si>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</si>
  <si>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</si>
  <si>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</si>
  <si>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</si>
  <si>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</si>
  <si>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</si>
  <si>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</si>
  <si>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</si>
  <si>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</si>
  <si>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</si>
  <si>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</si>
  <si>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</si>
  <si>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</si>
  <si>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</si>
  <si>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</si>
  <si>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</si>
  <si>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</si>
  <si>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</si>
  <si>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</si>
  <si>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</si>
  <si>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</si>
  <si>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</si>
  <si>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</si>
  <si>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</si>
  <si>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</si>
  <si>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</si>
  <si>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</si>
  <si>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</si>
  <si>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</si>
  <si>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</si>
  <si>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</si>
  <si>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</si>
  <si>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</si>
  <si>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</si>
  <si>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</si>
  <si>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</si>
  <si>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</si>
  <si>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</si>
  <si>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</si>
  <si>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</si>
  <si>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</si>
  <si>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</si>
  <si>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</si>
  <si>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</si>
  <si>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</si>
  <si>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</si>
  <si>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</si>
  <si>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</si>
  <si>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</si>
  <si>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</si>
  <si>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</si>
  <si>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</si>
  <si>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</si>
  <si>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</si>
  <si>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</si>
  <si>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</si>
  <si>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</si>
  <si>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</si>
  <si>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</si>
  <si>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</si>
  <si>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</si>
  <si>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</si>
  <si>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</si>
  <si>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</si>
  <si>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</si>
  <si>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</si>
  <si>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</si>
  <si>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</si>
  <si>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</si>
  <si>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</si>
  <si>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</si>
  <si>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</si>
  <si>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</si>
  <si>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</si>
  <si>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</si>
  <si>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</si>
  <si>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</si>
  <si>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</si>
  <si>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</si>
  <si>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</si>
  <si>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</si>
  <si>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</si>
  <si>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</si>
  <si>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</si>
  <si>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</si>
  <si>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</si>
  <si>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</si>
  <si>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</si>
  <si>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</si>
  <si>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</si>
  <si>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</si>
  <si>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</si>
  <si>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</si>
  <si>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</si>
  <si>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</si>
  <si>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</si>
  <si>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</si>
  <si>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</si>
  <si>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</si>
  <si>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</si>
  <si>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</si>
  <si>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</si>
  <si>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</si>
  <si>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</si>
  <si>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</si>
  <si>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</si>
  <si>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</si>
  <si>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</si>
  <si>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</si>
  <si>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</si>
  <si>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</si>
  <si>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</si>
  <si>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</si>
  <si>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</si>
  <si>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</si>
  <si>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</si>
  <si>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</si>
  <si>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</si>
  <si>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</si>
  <si>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</si>
  <si>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</si>
  <si>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</si>
  <si>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</si>
  <si>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</si>
  <si>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</si>
  <si>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</si>
  <si>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</si>
  <si>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</si>
  <si>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</si>
  <si>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</si>
  <si>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</si>
  <si>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</si>
  <si>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</si>
  <si>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</si>
  <si>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</si>
  <si>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</si>
  <si>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</si>
  <si>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</si>
  <si>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</si>
  <si>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</si>
  <si>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</si>
  <si>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</si>
  <si>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</si>
  <si>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</si>
  <si>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</si>
  <si>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</si>
  <si>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</si>
  <si>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</si>
  <si>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</si>
  <si>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</si>
  <si>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</si>
  <si>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</si>
  <si>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</si>
  <si>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</si>
  <si>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</si>
  <si>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</si>
  <si>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</si>
  <si>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</si>
  <si>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</si>
  <si>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</si>
  <si>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</si>
  <si>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</si>
  <si>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</si>
  <si>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</si>
  <si>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</si>
  <si>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</si>
  <si>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</si>
  <si>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</si>
  <si>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</si>
  <si>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</si>
  <si>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</si>
  <si>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</si>
  <si>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</si>
  <si>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</si>
  <si>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</si>
  <si>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</si>
  <si>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</si>
  <si>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</si>
  <si>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</si>
  <si>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</si>
  <si>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</si>
  <si>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</si>
  <si>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</si>
  <si>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</si>
  <si>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</si>
  <si>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</si>
  <si>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</si>
  <si>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</si>
  <si>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</si>
  <si>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</si>
  <si>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</si>
  <si>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</si>
  <si>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</si>
  <si>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</si>
  <si>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</si>
  <si>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</si>
  <si>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</si>
  <si>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</si>
  <si>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</si>
  <si>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</si>
  <si>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</si>
  <si>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</si>
  <si>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</si>
  <si>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</si>
  <si>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</si>
  <si>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</si>
  <si>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</si>
  <si>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</si>
  <si>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</si>
  <si>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</si>
  <si>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</si>
  <si>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</si>
  <si>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</si>
  <si>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</si>
  <si>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</si>
  <si>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</si>
  <si>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</si>
  <si>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</si>
  <si>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</si>
  <si>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</si>
  <si>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</si>
  <si>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</si>
  <si>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</si>
  <si>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</si>
  <si>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</si>
  <si>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</si>
  <si>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</si>
  <si>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</si>
  <si>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</si>
  <si>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</si>
  <si>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</si>
  <si>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</si>
  <si>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</si>
  <si>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</si>
  <si>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</si>
  <si>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</si>
  <si>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</si>
  <si>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</si>
  <si>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</si>
  <si>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</si>
  <si>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</si>
  <si>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</si>
  <si>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</si>
  <si>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</si>
  <si>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</si>
  <si>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</si>
  <si>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</si>
  <si>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</si>
  <si>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</si>
  <si>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</si>
  <si>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</si>
  <si>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</si>
  <si>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</si>
  <si>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</si>
  <si>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</si>
  <si>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</si>
  <si>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</si>
  <si>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</si>
  <si>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</si>
  <si>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</si>
  <si>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</si>
  <si>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</si>
  <si>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</si>
  <si>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</si>
  <si>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</si>
  <si>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</si>
  <si>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</si>
  <si>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</si>
  <si>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</si>
  <si>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</si>
  <si>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</si>
  <si>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</si>
  <si>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</si>
  <si>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</si>
  <si>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</si>
  <si>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</si>
  <si>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</si>
  <si>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</si>
  <si>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</si>
  <si>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</si>
  <si>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</si>
  <si>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</si>
  <si>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</si>
  <si>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</si>
  <si>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</si>
  <si>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</si>
  <si>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</si>
  <si>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</si>
  <si>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</si>
  <si>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</si>
  <si>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</si>
  <si>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</si>
  <si>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</si>
  <si>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</si>
  <si>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</si>
  <si>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</si>
  <si>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</si>
  <si>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</si>
  <si>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</si>
  <si>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</si>
  <si>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</si>
  <si>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</si>
  <si>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</si>
  <si>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</si>
  <si>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</si>
  <si>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</si>
  <si>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</si>
  <si>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</si>
  <si>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</si>
  <si>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</si>
  <si>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</si>
  <si>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</si>
  <si>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</si>
  <si>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</si>
  <si>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</si>
  <si>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</si>
  <si>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</si>
  <si>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</si>
  <si>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</si>
  <si>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</si>
  <si>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</si>
  <si>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</si>
  <si>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</si>
  <si>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</si>
  <si>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</si>
  <si>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</si>
  <si>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</si>
  <si>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</si>
  <si>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</si>
  <si>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</si>
  <si>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</si>
  <si>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</si>
  <si>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</si>
  <si>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</si>
  <si>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</si>
  <si>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</si>
  <si>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</si>
  <si>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</si>
  <si>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</si>
  <si>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</si>
  <si>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</si>
  <si>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</si>
  <si>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</si>
  <si>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</si>
  <si>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</si>
  <si>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</si>
  <si>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</si>
  <si>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</si>
  <si>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</si>
  <si>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</si>
  <si>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</si>
  <si>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</si>
  <si>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</si>
  <si>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</si>
  <si>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</si>
  <si>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</si>
  <si>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</si>
  <si>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</si>
  <si>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</si>
  <si>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</si>
  <si>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</si>
  <si>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</si>
  <si>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</si>
  <si>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</si>
  <si>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</si>
  <si>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</si>
  <si>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</si>
  <si>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</si>
  <si>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</si>
  <si>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</si>
  <si>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</si>
  <si>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</si>
  <si>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</si>
  <si>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</si>
  <si>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</si>
  <si>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</si>
  <si>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</si>
  <si>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</si>
  <si>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</si>
  <si>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</si>
  <si>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</si>
  <si>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</si>
  <si>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</si>
  <si>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</si>
  <si>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</si>
  <si>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</si>
  <si>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</si>
  <si>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</si>
  <si>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</si>
  <si>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</si>
  <si>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</si>
  <si>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</si>
  <si>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</si>
  <si>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</si>
  <si>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</si>
  <si>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</si>
  <si>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</si>
  <si>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</si>
  <si>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</si>
  <si>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</si>
  <si>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</si>
  <si>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</si>
  <si>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</si>
  <si>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</si>
  <si>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</si>
  <si>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</si>
  <si>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</si>
  <si>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</si>
  <si>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</si>
  <si>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</si>
  <si>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</si>
  <si>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</si>
  <si>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</si>
  <si>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</si>
  <si>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</si>
  <si>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</si>
  <si>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</si>
  <si>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</si>
  <si>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</si>
  <si>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</si>
  <si>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</si>
  <si>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</si>
  <si>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</si>
  <si>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</si>
  <si>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</si>
  <si>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</si>
  <si>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</si>
  <si>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</si>
  <si>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</si>
  <si>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</si>
  <si>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</si>
  <si>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</si>
  <si>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</si>
  <si>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</si>
  <si>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</si>
  <si>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</si>
  <si>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</si>
  <si>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</si>
  <si>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</si>
  <si>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</si>
  <si>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</si>
  <si>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</si>
  <si>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</si>
  <si>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</si>
  <si>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</si>
  <si>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</si>
  <si>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</si>
  <si>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</si>
  <si>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</si>
  <si>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</si>
  <si>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</si>
  <si>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</si>
  <si>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</si>
  <si>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</si>
  <si>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</si>
  <si>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</si>
  <si>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</si>
  <si>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</si>
  <si>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</si>
  <si>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</si>
  <si>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</si>
  <si>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</si>
  <si>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</si>
  <si>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</si>
  <si>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</si>
  <si>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</si>
  <si>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</si>
  <si>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</si>
  <si>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</si>
  <si>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</si>
  <si>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</si>
  <si>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</si>
  <si>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</si>
  <si>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</si>
  <si>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</si>
  <si>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</si>
  <si>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</si>
  <si>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</si>
  <si>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</si>
  <si>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</si>
  <si>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</si>
  <si>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</si>
  <si>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</si>
  <si>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</si>
  <si>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</si>
  <si>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</si>
  <si>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</si>
  <si>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</si>
  <si>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</si>
  <si>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</si>
  <si>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</si>
  <si>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</si>
  <si>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</si>
  <si>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</si>
  <si>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</si>
  <si>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</si>
  <si>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</si>
  <si>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</si>
  <si>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</si>
  <si>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</si>
  <si>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</si>
  <si>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</si>
  <si>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</si>
  <si>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</si>
  <si>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</si>
  <si>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</si>
  <si>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</si>
  <si>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</si>
  <si>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</si>
  <si>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</si>
  <si>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</si>
  <si>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</si>
  <si>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</si>
  <si>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</si>
  <si>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</si>
  <si>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</si>
  <si>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</si>
  <si>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</si>
  <si>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</si>
  <si>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</si>
  <si>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</si>
  <si>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</si>
  <si>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</si>
  <si>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</si>
  <si>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</si>
  <si>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</si>
  <si>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</si>
  <si>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</si>
  <si>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</si>
  <si>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</si>
  <si>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</si>
  <si>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</si>
  <si>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</si>
  <si>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</si>
  <si>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</si>
  <si>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</si>
  <si>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</si>
  <si>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</si>
  <si>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</si>
  <si>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</si>
  <si>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</si>
  <si>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</si>
  <si>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</si>
  <si>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</si>
  <si>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</si>
  <si>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</si>
  <si>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</si>
  <si>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</si>
  <si>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</si>
  <si>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</si>
  <si>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</si>
  <si>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</si>
  <si>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</si>
  <si>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</si>
  <si>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</si>
  <si>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</si>
  <si>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</si>
  <si>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</si>
  <si>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</si>
  <si>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</si>
  <si>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</si>
  <si>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</si>
  <si>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</si>
  <si>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</si>
  <si>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</si>
  <si>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</si>
  <si>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</si>
  <si>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</si>
  <si>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</si>
  <si>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</si>
  <si>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</si>
  <si>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</si>
  <si>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</si>
  <si>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</si>
  <si>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</si>
  <si>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</si>
  <si>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</si>
  <si>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</si>
  <si>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</si>
  <si>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</si>
  <si>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</si>
  <si>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</si>
  <si>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</si>
  <si>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</si>
  <si>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</si>
  <si>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</si>
  <si>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</si>
  <si>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</si>
  <si>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</si>
  <si>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</si>
  <si>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</si>
  <si>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</si>
  <si>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</si>
  <si>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</si>
  <si>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</si>
  <si>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</si>
  <si>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</si>
  <si>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</si>
  <si>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</si>
  <si>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</si>
  <si>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</si>
  <si>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</si>
  <si>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</si>
  <si>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</si>
  <si>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</si>
  <si>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</si>
  <si>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</si>
  <si>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</si>
  <si>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</si>
  <si>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</si>
  <si>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</si>
  <si>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</si>
  <si>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</si>
  <si>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</si>
  <si>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</si>
  <si>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</si>
  <si>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</si>
  <si>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</si>
  <si>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</si>
  <si>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</si>
  <si>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</si>
  <si>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</si>
  <si>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</si>
  <si>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</si>
  <si>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</si>
  <si>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</si>
  <si>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</si>
  <si>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</si>
  <si>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</si>
  <si>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</si>
  <si>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</si>
  <si>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</si>
  <si>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</si>
  <si>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</si>
  <si>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</si>
  <si>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</si>
  <si>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</si>
  <si>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</si>
  <si>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</si>
  <si>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</si>
  <si>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</si>
  <si>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</si>
  <si>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</si>
  <si>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</si>
  <si>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</si>
  <si>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</si>
  <si>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</si>
  <si>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</si>
  <si>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</si>
  <si>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</si>
  <si>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</si>
  <si>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</si>
  <si>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</si>
  <si>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</si>
  <si>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</si>
  <si>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</si>
  <si>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</si>
  <si>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</si>
  <si>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</si>
  <si>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</si>
  <si>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</si>
  <si>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</si>
  <si>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</si>
  <si>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</si>
  <si>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</si>
  <si>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</si>
  <si>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</si>
  <si>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</si>
  <si>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</si>
  <si>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</si>
  <si>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</si>
  <si>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</si>
  <si>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</si>
  <si>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</si>
  <si>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</si>
  <si>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</si>
  <si>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</si>
  <si>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</si>
  <si>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</si>
  <si>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</si>
  <si>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</si>
  <si>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</si>
  <si>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</si>
  <si>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</si>
  <si>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</si>
  <si>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</si>
  <si>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</si>
  <si>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</si>
  <si>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</si>
  <si>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</si>
  <si>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</si>
  <si>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</si>
  <si>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</si>
  <si>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</si>
  <si>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</si>
  <si>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</si>
  <si>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</si>
  <si>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</si>
  <si>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</si>
  <si>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</si>
  <si>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</si>
  <si>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</si>
  <si>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</si>
  <si>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</si>
  <si>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</si>
  <si>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</si>
  <si>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</si>
  <si>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</si>
  <si>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</si>
  <si>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</si>
  <si>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</si>
  <si>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</si>
  <si>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</si>
  <si>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</si>
  <si>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</si>
  <si>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</si>
  <si>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</si>
  <si>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</si>
  <si>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</si>
  <si>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</si>
  <si>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</si>
  <si>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</si>
  <si>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</si>
  <si>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</si>
  <si>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</si>
  <si>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</si>
  <si>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</si>
  <si>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</si>
  <si>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</si>
  <si>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</si>
  <si>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</si>
  <si>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</si>
  <si>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</si>
  <si>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</si>
  <si>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</si>
  <si>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</si>
  <si>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</si>
  <si>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</si>
  <si>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</si>
  <si>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</si>
  <si>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</si>
  <si>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</si>
  <si>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</si>
  <si>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</si>
  <si>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</si>
  <si>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</si>
  <si>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</si>
  <si>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</si>
  <si>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</si>
  <si>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</si>
  <si>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</si>
  <si>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</si>
  <si>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</si>
  <si>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</si>
  <si>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</si>
  <si>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</si>
  <si>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</si>
  <si>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</si>
  <si>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</si>
  <si>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</si>
  <si>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</si>
  <si>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</si>
  <si>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</si>
  <si>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</si>
  <si>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</si>
  <si>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</si>
  <si>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</si>
  <si>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</si>
  <si>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</si>
  <si>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</si>
  <si>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</si>
  <si>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</si>
  <si>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</si>
  <si>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</si>
  <si>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</si>
  <si>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</si>
  <si>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</si>
  <si>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</si>
  <si>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</si>
  <si>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</si>
  <si>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</si>
  <si>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</si>
  <si>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</si>
  <si>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</si>
  <si>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</si>
  <si>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</si>
  <si>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</si>
  <si>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</si>
  <si>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</si>
  <si>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</si>
  <si>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</si>
  <si>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</si>
  <si>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</si>
  <si>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</si>
  <si>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</si>
  <si>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</si>
  <si>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</si>
  <si>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</si>
  <si>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</si>
  <si>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</si>
  <si>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</si>
  <si>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</si>
  <si>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</si>
  <si>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</si>
  <si>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</si>
  <si>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</si>
  <si>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</si>
  <si>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</si>
  <si>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</si>
  <si>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</si>
  <si>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</si>
  <si>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</si>
  <si>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</si>
  <si>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</si>
  <si>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</si>
  <si>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</si>
  <si>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</si>
  <si>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</si>
  <si>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</si>
  <si>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</si>
  <si>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</si>
  <si>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</si>
  <si>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</si>
  <si>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</si>
  <si>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</si>
  <si>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</si>
  <si>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</si>
  <si>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</si>
  <si>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</si>
  <si>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</si>
  <si>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</si>
  <si>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</si>
  <si>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</si>
  <si>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</si>
  <si>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</si>
  <si>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</si>
  <si>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</si>
  <si>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</si>
  <si>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</si>
  <si>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</si>
  <si>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</si>
  <si>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</si>
  <si>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</si>
  <si>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</si>
  <si>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</si>
  <si>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</si>
  <si>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</si>
  <si>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</si>
  <si>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</si>
  <si>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</si>
  <si>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</si>
  <si>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</si>
  <si>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</si>
  <si>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</si>
  <si>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</si>
  <si>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</si>
  <si>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</si>
  <si>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</si>
  <si>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</si>
  <si>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</si>
  <si>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</si>
  <si>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</si>
  <si>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</si>
  <si>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</si>
  <si>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</si>
  <si>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</si>
  <si>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</si>
  <si>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</si>
  <si>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</si>
  <si>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</si>
  <si>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</si>
  <si>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</si>
  <si>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</si>
  <si>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</si>
  <si>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</si>
  <si>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</si>
  <si>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</si>
  <si>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</si>
  <si>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</si>
  <si>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</si>
  <si>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</si>
  <si>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</si>
  <si>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</si>
  <si>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</si>
  <si>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</si>
  <si>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</si>
  <si>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</si>
  <si>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</si>
  <si>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</si>
  <si>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</si>
  <si>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</si>
  <si>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</si>
  <si>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</si>
  <si>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</si>
  <si>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</si>
  <si>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</si>
  <si>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</si>
  <si>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</si>
  <si>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</si>
  <si>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</si>
  <si>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</si>
  <si>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</si>
  <si>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</si>
  <si>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</si>
  <si>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</si>
  <si>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</si>
  <si>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</si>
  <si>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</si>
  <si>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</si>
  <si>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</si>
  <si>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</si>
  <si>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</si>
  <si>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</si>
  <si>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</si>
  <si>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</si>
  <si>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</si>
  <si>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</si>
  <si>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</si>
  <si>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</si>
  <si>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</si>
  <si>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</si>
  <si>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</si>
  <si>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</si>
  <si>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</si>
  <si>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</si>
  <si>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</si>
  <si>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</si>
  <si>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</si>
  <si>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</si>
  <si>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</si>
  <si>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</si>
  <si>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</si>
  <si>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</si>
  <si>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</si>
  <si>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</si>
  <si>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</si>
  <si>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</si>
  <si>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</si>
  <si>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</si>
  <si>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</si>
  <si>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</si>
  <si>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</si>
  <si>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</si>
  <si>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</si>
  <si>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</si>
  <si>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</si>
  <si>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</si>
  <si>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</si>
  <si>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</si>
  <si>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</si>
  <si>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</si>
  <si>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</si>
  <si>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</si>
  <si>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</si>
  <si>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</si>
  <si>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</si>
  <si>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</si>
  <si>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</si>
  <si>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</si>
  <si>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</si>
  <si>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</si>
  <si>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</si>
  <si>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</si>
  <si>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</si>
  <si>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</si>
  <si>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</si>
  <si>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</si>
  <si>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</si>
  <si>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</si>
  <si>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</si>
  <si>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</si>
  <si>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</si>
  <si>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</si>
  <si>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</si>
  <si>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</si>
  <si>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</si>
  <si>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</si>
  <si>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</si>
  <si>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</si>
  <si>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</si>
  <si>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</si>
  <si>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</si>
  <si>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</si>
  <si>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</si>
  <si>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</si>
  <si>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</si>
  <si>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</si>
  <si>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</si>
  <si>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</si>
  <si>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</si>
  <si>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</si>
  <si>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</si>
  <si>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</si>
  <si>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</si>
  <si>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</si>
  <si>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</si>
  <si>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</si>
  <si>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</si>
  <si>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</si>
  <si>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</si>
  <si>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</si>
  <si>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</si>
  <si>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</si>
  <si>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</si>
  <si>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</si>
  <si>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</si>
  <si>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</si>
  <si>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</si>
  <si>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</si>
  <si>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</si>
  <si>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</si>
  <si>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</si>
  <si>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</si>
  <si>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</si>
  <si>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</si>
  <si>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</si>
  <si>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</si>
  <si>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</si>
  <si>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</si>
  <si>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</si>
  <si>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</si>
  <si>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</si>
  <si>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</si>
  <si>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</si>
  <si>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</si>
  <si>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</si>
  <si>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</si>
  <si>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</si>
  <si>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</si>
  <si>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</si>
  <si>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</si>
  <si>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</si>
  <si>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</si>
  <si>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</si>
  <si>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</si>
  <si>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</si>
  <si>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</si>
  <si>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</si>
  <si>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</si>
  <si>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</si>
  <si>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</si>
  <si>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</si>
  <si>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</si>
  <si>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</si>
  <si>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</si>
  <si>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</si>
  <si>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</si>
  <si>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</si>
  <si>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</si>
  <si>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</si>
  <si>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</si>
  <si>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</si>
  <si>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</si>
  <si>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</si>
  <si>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</si>
  <si>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</si>
  <si>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</si>
  <si>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</si>
  <si>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</si>
  <si>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</si>
  <si>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</si>
  <si>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</si>
  <si>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</si>
  <si>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</si>
  <si>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</si>
  <si>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</si>
  <si>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</si>
  <si>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</si>
  <si>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</si>
  <si>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</si>
  <si>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</si>
  <si>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</si>
  <si>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</si>
  <si>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</si>
  <si>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</si>
  <si>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</si>
  <si>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</si>
  <si>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</si>
  <si>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</si>
  <si>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</si>
  <si>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</si>
  <si>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</si>
  <si>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</si>
  <si>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</si>
  <si>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</si>
  <si>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</si>
  <si>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</si>
  <si>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</si>
  <si>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</si>
  <si>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</si>
  <si>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</si>
  <si>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</si>
  <si>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</si>
  <si>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</si>
  <si>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</si>
  <si>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</si>
  <si>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</si>
  <si>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</si>
  <si>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</si>
  <si>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</si>
  <si>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</si>
  <si>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</si>
  <si>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</si>
  <si>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</si>
  <si>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</si>
  <si>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</si>
  <si>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</si>
  <si>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</si>
  <si>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</si>
  <si>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</si>
  <si>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</si>
  <si>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</si>
  <si>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</si>
  <si>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</si>
  <si>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</si>
  <si>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</si>
  <si>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</si>
  <si>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</si>
  <si>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</si>
  <si>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</si>
  <si>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</si>
  <si>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</si>
  <si>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</si>
  <si>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</si>
  <si>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</si>
  <si>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</si>
  <si>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</si>
  <si>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</si>
  <si>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</si>
  <si>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</si>
  <si>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</si>
  <si>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</si>
  <si>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</si>
  <si>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</si>
  <si>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</si>
  <si>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</si>
  <si>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</si>
  <si>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</si>
  <si>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</si>
  <si>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</si>
  <si>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</si>
  <si>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</si>
  <si>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</si>
  <si>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</si>
  <si>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</si>
  <si>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</si>
  <si>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</si>
  <si>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</si>
  <si>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</si>
  <si>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</si>
  <si>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</si>
  <si>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</si>
  <si>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</si>
  <si>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</si>
  <si>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</si>
  <si>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</si>
  <si>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</si>
  <si>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</si>
  <si>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</si>
  <si>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</si>
  <si>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</si>
  <si>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</si>
  <si>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</si>
  <si>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</si>
  <si>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</si>
  <si>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</si>
  <si>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</si>
  <si>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</si>
  <si>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</si>
  <si>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</si>
  <si>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</si>
  <si>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</si>
  <si>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</si>
  <si>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</si>
  <si>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</si>
  <si>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</si>
  <si>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</si>
  <si>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</si>
  <si>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</si>
  <si>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</si>
  <si>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</si>
  <si>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</si>
  <si>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</si>
  <si>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</si>
  <si>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</si>
  <si>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</si>
  <si>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</si>
  <si>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</si>
  <si>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</si>
  <si>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</si>
  <si>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</si>
  <si>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</si>
  <si>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</si>
  <si>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</si>
  <si>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</si>
  <si>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</si>
  <si>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</si>
  <si>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</si>
  <si>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</si>
  <si>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</si>
  <si>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</si>
  <si>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</si>
  <si>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</si>
  <si>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</si>
  <si>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</si>
  <si>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</si>
  <si>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</si>
  <si>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</si>
  <si>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</si>
  <si>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</si>
  <si>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</si>
  <si>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</si>
  <si>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</si>
  <si>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</si>
  <si>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</si>
  <si>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</si>
  <si>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</si>
  <si>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</si>
  <si>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</si>
  <si>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</si>
  <si>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</si>
  <si>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</si>
  <si>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</si>
  <si>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</si>
  <si>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</si>
  <si>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</si>
  <si>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</si>
  <si>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</si>
  <si>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</si>
  <si>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</si>
  <si>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</si>
  <si>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</si>
  <si>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</si>
  <si>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</si>
  <si>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</si>
  <si>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</si>
  <si>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</si>
  <si>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</si>
  <si>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</si>
  <si>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</si>
  <si>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</si>
  <si>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</si>
  <si>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</si>
  <si>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</si>
  <si>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</si>
  <si>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</si>
  <si>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</si>
  <si>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</si>
  <si>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</si>
  <si>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</si>
  <si>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</si>
  <si>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</si>
  <si>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</si>
  <si>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</si>
  <si>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</si>
  <si>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</si>
  <si>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</si>
  <si>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</si>
  <si>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</si>
  <si>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</si>
  <si>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</si>
  <si>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</si>
  <si>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</si>
  <si>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</si>
  <si>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</si>
  <si>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</si>
  <si>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</si>
  <si>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</si>
  <si>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</si>
  <si>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</si>
  <si>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</si>
  <si>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</si>
  <si>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</si>
  <si>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</si>
  <si>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</si>
  <si>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</si>
  <si>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</si>
  <si>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</si>
  <si>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</si>
  <si>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</si>
  <si>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</si>
  <si>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</si>
  <si>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</si>
  <si>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</si>
  <si>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</si>
  <si>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</si>
  <si>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</si>
  <si>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</si>
  <si>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</si>
  <si>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</si>
  <si>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</si>
  <si>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</si>
  <si>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</si>
  <si>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</si>
  <si>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</si>
  <si>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</si>
  <si>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</si>
  <si>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</si>
  <si>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</si>
  <si>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</si>
  <si>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</si>
  <si>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</si>
  <si>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</si>
  <si>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</si>
  <si>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</si>
  <si>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</si>
  <si>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</si>
  <si>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</si>
  <si>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</si>
  <si>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</si>
  <si>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</si>
  <si>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</si>
  <si>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</si>
  <si>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</si>
  <si>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</si>
  <si>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</si>
  <si>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</si>
  <si>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</si>
  <si>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</si>
  <si>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</si>
  <si>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</si>
  <si>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</si>
  <si>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</si>
  <si>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</si>
  <si>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</si>
  <si>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</si>
  <si>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</si>
  <si>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</si>
  <si>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</si>
  <si>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</si>
  <si>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</si>
  <si>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</si>
  <si>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</si>
  <si>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</si>
  <si>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</si>
  <si>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</si>
  <si>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</si>
  <si>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</si>
  <si>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</si>
  <si>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</si>
  <si>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</si>
  <si>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</si>
  <si>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</si>
  <si>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</si>
  <si>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</si>
  <si>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</si>
  <si>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</si>
  <si>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</si>
  <si>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</si>
  <si>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</si>
  <si>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</si>
  <si>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</si>
  <si>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</si>
  <si>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</si>
  <si>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</si>
  <si>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</si>
  <si>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</si>
  <si>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</si>
  <si>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</si>
  <si>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</si>
  <si>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</si>
  <si>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</si>
  <si>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</si>
  <si>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</si>
  <si>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</si>
  <si>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</si>
  <si>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</si>
  <si>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</si>
  <si>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</si>
  <si>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</si>
  <si>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</si>
  <si>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</si>
  <si>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</si>
  <si>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</si>
  <si>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</si>
  <si>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</si>
  <si>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</si>
  <si>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</si>
  <si>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</si>
  <si>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</si>
  <si>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</si>
  <si>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</si>
  <si>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</si>
  <si>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</si>
  <si>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</si>
  <si>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</si>
  <si>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</si>
  <si>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</si>
  <si>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</si>
  <si>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</si>
  <si>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</si>
  <si>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</si>
  <si>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</si>
  <si>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</si>
  <si>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</si>
  <si>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</si>
  <si>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</si>
  <si>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</si>
  <si>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</si>
  <si>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</si>
  <si>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</si>
  <si>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</si>
  <si>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</si>
  <si>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</si>
  <si>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</si>
  <si>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</si>
  <si>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</si>
  <si>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</si>
  <si>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</si>
  <si>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</si>
  <si>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</si>
  <si>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</si>
  <si>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</si>
  <si>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</si>
  <si>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</si>
  <si>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</si>
  <si>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</si>
  <si>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</si>
  <si>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</si>
  <si>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</si>
  <si>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</si>
  <si>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</si>
  <si>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</si>
  <si>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</si>
  <si>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</si>
  <si>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</si>
  <si>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</si>
  <si>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</si>
  <si>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</si>
  <si>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</si>
  <si>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</si>
  <si>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</si>
  <si>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</si>
  <si>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</si>
  <si>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</si>
  <si>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</si>
  <si>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</si>
  <si>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</si>
  <si>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</si>
  <si>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</si>
  <si>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</si>
  <si>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</si>
  <si>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</si>
  <si>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</si>
  <si>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</si>
  <si>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</si>
  <si>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</si>
  <si>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</si>
  <si>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</si>
  <si>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</si>
  <si>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</si>
  <si>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</si>
  <si>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</si>
  <si>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</si>
  <si>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</si>
  <si>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</si>
  <si>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</si>
  <si>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</si>
  <si>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</si>
  <si>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</si>
  <si>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</si>
  <si>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</si>
  <si>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</si>
  <si>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</si>
  <si>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</si>
  <si>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</si>
  <si>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</si>
  <si>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</si>
  <si>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</si>
  <si>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</si>
  <si>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</si>
  <si>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</si>
  <si>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</si>
  <si>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</si>
  <si>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</si>
  <si>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</si>
  <si>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</si>
  <si>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</si>
  <si>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</si>
  <si>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</si>
  <si>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</si>
  <si>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</si>
  <si>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</si>
  <si>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</si>
  <si>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</si>
  <si>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</si>
  <si>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</si>
  <si>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</si>
  <si>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</si>
  <si>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</si>
  <si>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</si>
  <si>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</si>
  <si>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</si>
  <si>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</si>
  <si>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</si>
  <si>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</si>
  <si>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</si>
  <si>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</si>
  <si>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</si>
  <si>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</si>
  <si>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</si>
  <si>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</si>
  <si>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</si>
  <si>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</si>
  <si>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</si>
  <si>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</si>
  <si>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</si>
  <si>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</si>
  <si>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</si>
  <si>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</si>
  <si>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</si>
  <si>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</si>
  <si>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</si>
  <si>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</si>
  <si>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</si>
  <si>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</si>
  <si>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</si>
  <si>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</si>
  <si>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</si>
  <si>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</si>
  <si>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</si>
  <si>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</si>
  <si>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</si>
  <si>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</si>
  <si>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</si>
  <si>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</si>
  <si>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</si>
  <si>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</si>
  <si>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</si>
  <si>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</si>
  <si>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</si>
  <si>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</si>
  <si>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</si>
  <si>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</si>
  <si>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</si>
  <si>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</si>
  <si>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</si>
  <si>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</si>
  <si>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</si>
  <si>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</si>
  <si>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</si>
  <si>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</si>
  <si>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</si>
  <si>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</si>
  <si>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</si>
  <si>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</si>
  <si>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</si>
  <si>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</si>
  <si>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</si>
  <si>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</si>
  <si>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</si>
  <si>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</si>
  <si>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</si>
  <si>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</si>
  <si>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</si>
  <si>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</si>
  <si>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</si>
  <si>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</si>
  <si>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</si>
  <si>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</si>
  <si>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</si>
  <si>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</si>
  <si>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</si>
  <si>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</si>
  <si>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</si>
  <si>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</si>
  <si>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</si>
  <si>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</si>
  <si>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</si>
  <si>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</si>
  <si>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</si>
  <si>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</si>
  <si>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</si>
  <si>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</si>
  <si>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</si>
  <si>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</si>
  <si>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</si>
  <si>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</si>
  <si>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</si>
  <si>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</si>
  <si>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</si>
  <si>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</si>
  <si>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</si>
  <si>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</si>
  <si>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</si>
  <si>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</si>
  <si>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</si>
  <si>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</si>
  <si>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</si>
  <si>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</si>
  <si>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</si>
  <si>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</si>
  <si>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</si>
  <si>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</si>
  <si>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</si>
  <si>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</si>
  <si>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</si>
  <si>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</si>
  <si>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</si>
  <si>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</si>
  <si>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</si>
  <si>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</si>
  <si>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</si>
  <si>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</si>
  <si>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</si>
  <si>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</si>
  <si>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</si>
  <si>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</si>
  <si>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</si>
  <si>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</si>
  <si>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</si>
  <si>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</si>
  <si>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</si>
  <si>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</si>
  <si>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</si>
  <si>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</si>
  <si>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</si>
  <si>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</si>
  <si>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</si>
  <si>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</si>
  <si>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</si>
  <si>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</si>
  <si>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</si>
  <si>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</si>
  <si>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</si>
  <si>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</si>
  <si>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</si>
  <si>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</si>
  <si>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</si>
  <si>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</si>
  <si>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</si>
  <si>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</si>
  <si>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</si>
  <si>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</si>
  <si>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</si>
  <si>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</si>
  <si>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</si>
  <si>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</si>
  <si>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</si>
  <si>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</si>
  <si>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</si>
  <si>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</si>
  <si>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</si>
  <si>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</si>
  <si>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</si>
  <si>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</si>
  <si>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</si>
  <si>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</si>
  <si>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</si>
  <si>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</si>
  <si>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</si>
  <si>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</si>
  <si>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</si>
  <si>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</si>
  <si>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</si>
  <si>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</si>
  <si>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</si>
  <si>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</si>
  <si>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</si>
  <si>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</si>
  <si>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</si>
  <si>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</si>
  <si>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</si>
  <si>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</si>
  <si>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</si>
  <si>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</si>
  <si>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</si>
  <si>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</si>
  <si>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</si>
  <si>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</si>
  <si>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</si>
  <si>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</si>
  <si>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</si>
  <si>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</si>
  <si>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</si>
  <si>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</si>
  <si>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</si>
  <si>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</si>
  <si>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</si>
  <si>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</si>
  <si>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</si>
  <si>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</si>
  <si>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</si>
  <si>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</si>
  <si>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</si>
  <si>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</si>
  <si>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</si>
  <si>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</si>
  <si>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</si>
  <si>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</si>
  <si>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</si>
  <si>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</si>
  <si>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</si>
  <si>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</si>
  <si>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</si>
  <si>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</si>
  <si>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</si>
  <si>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</si>
  <si>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</si>
  <si>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</si>
  <si>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</si>
  <si>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</si>
  <si>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</si>
  <si>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</si>
  <si>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</si>
  <si>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</si>
  <si>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</si>
  <si>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</si>
  <si>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</si>
  <si>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</si>
  <si>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</si>
  <si>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</si>
  <si>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</si>
  <si>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</si>
  <si>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</si>
  <si>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</si>
  <si>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</si>
  <si>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</si>
  <si>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</si>
  <si>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</si>
  <si>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</si>
  <si>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</si>
  <si>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</si>
  <si>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</si>
  <si>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</si>
  <si>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</si>
  <si>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</si>
  <si>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</si>
  <si>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</si>
  <si>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</si>
  <si>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</si>
  <si>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</si>
  <si>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</si>
  <si>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</si>
  <si>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</si>
  <si>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</si>
  <si>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</si>
  <si>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</si>
  <si>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</si>
  <si>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</si>
  <si>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</si>
  <si>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</si>
  <si>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</si>
  <si>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</si>
  <si>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</si>
  <si>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</si>
  <si>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</si>
  <si>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</si>
  <si>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</si>
  <si>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</si>
  <si>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</si>
  <si>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</si>
  <si>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</si>
  <si>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</si>
  <si>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</si>
  <si>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</si>
  <si>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</si>
  <si>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</si>
  <si>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</si>
  <si>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</si>
  <si>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</si>
  <si>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</si>
  <si>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</si>
  <si>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</si>
  <si>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</si>
  <si>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</si>
  <si>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</si>
  <si>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</si>
  <si>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</si>
  <si>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</si>
  <si>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</si>
  <si>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</si>
  <si>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</si>
  <si>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</si>
  <si>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</si>
  <si>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</si>
  <si>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</si>
  <si>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</si>
  <si>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</si>
  <si>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</si>
  <si>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</si>
  <si>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</si>
  <si>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</si>
  <si>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</si>
  <si>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</si>
  <si>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</si>
  <si>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</si>
  <si>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</si>
  <si>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</si>
  <si>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</si>
  <si>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</si>
  <si>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</si>
  <si>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</si>
  <si>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</si>
  <si>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</si>
  <si>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</si>
  <si>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</si>
  <si>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</si>
  <si>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</si>
  <si>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</si>
  <si>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</si>
  <si>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</si>
  <si>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</si>
  <si>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</si>
  <si>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</si>
  <si>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</si>
  <si>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</si>
  <si>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</si>
  <si>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</si>
  <si>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</si>
  <si>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</si>
  <si>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</si>
  <si>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</si>
  <si>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</si>
  <si>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</si>
  <si>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</si>
  <si>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</si>
  <si>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</si>
  <si>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</si>
  <si>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</si>
  <si>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</si>
  <si>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</si>
  <si>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</si>
  <si>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</si>
  <si>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</si>
  <si>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</si>
  <si>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</si>
  <si>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</si>
  <si>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</si>
  <si>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</si>
  <si>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</si>
  <si>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</si>
  <si>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</si>
  <si>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</si>
  <si>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</si>
  <si>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</si>
  <si>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</si>
  <si>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</si>
  <si>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</si>
  <si>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</si>
  <si>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</si>
  <si>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</si>
  <si>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</si>
  <si>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</si>
  <si>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</si>
  <si>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</si>
  <si>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</si>
  <si>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</si>
  <si>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</si>
  <si>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</si>
  <si>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</si>
  <si>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</si>
  <si>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</si>
  <si>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</si>
  <si>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</si>
  <si>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</si>
  <si>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</si>
  <si>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</si>
  <si>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</si>
  <si>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</si>
  <si>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</si>
  <si>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</si>
  <si>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</si>
  <si>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</si>
  <si>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</si>
  <si>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</si>
  <si>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</si>
  <si>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</si>
  <si>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</si>
  <si>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</si>
  <si>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</si>
  <si>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</si>
  <si>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</si>
  <si>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</si>
  <si>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</si>
  <si>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</si>
  <si>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</si>
  <si>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</si>
  <si>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</si>
  <si>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</si>
  <si>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</si>
  <si>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</si>
  <si>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</si>
  <si>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</si>
  <si>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</si>
  <si>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</si>
  <si>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</si>
  <si>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</si>
  <si>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</si>
  <si>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</si>
  <si>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</si>
  <si>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</si>
  <si>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</si>
  <si>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</si>
  <si>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</si>
  <si>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</si>
  <si>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</si>
  <si>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</si>
  <si>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</si>
  <si>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</si>
  <si>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</si>
  <si>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</si>
  <si>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</si>
  <si>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</si>
  <si>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</si>
  <si>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</si>
  <si>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</si>
  <si>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</si>
  <si>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</si>
  <si>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</si>
  <si>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</si>
  <si>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</si>
  <si>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</si>
  <si>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</si>
  <si>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</si>
  <si>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</si>
  <si>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</si>
  <si>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</si>
  <si>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</si>
  <si>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</si>
  <si>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</si>
  <si>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</si>
  <si>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</si>
  <si>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</si>
  <si>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</si>
  <si>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</si>
  <si>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</si>
  <si>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</si>
  <si>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</si>
  <si>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</si>
  <si>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</si>
  <si>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</si>
  <si>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</si>
  <si>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</si>
  <si>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</si>
  <si>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</si>
  <si>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</si>
  <si>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</si>
  <si>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</si>
  <si>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</si>
  <si>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</si>
  <si>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</si>
  <si>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</si>
  <si>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</si>
  <si>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</si>
  <si>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</si>
  <si>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</si>
  <si>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</si>
  <si>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</si>
  <si>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</si>
  <si>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</si>
  <si>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</si>
  <si>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</si>
  <si>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</si>
  <si>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</si>
  <si>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</si>
  <si>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</si>
  <si>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</si>
  <si>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</si>
  <si>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</si>
  <si>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</si>
  <si>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</si>
  <si>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</si>
  <si>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</si>
  <si>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</si>
  <si>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</si>
  <si>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</si>
  <si>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</si>
  <si>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</si>
  <si>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</si>
  <si>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</si>
  <si>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</si>
  <si>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</si>
  <si>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</si>
  <si>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</si>
  <si>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</si>
  <si>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</si>
  <si>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</si>
  <si>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</si>
  <si>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</si>
  <si>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</si>
  <si>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</si>
  <si>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</si>
  <si>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</si>
  <si>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</si>
  <si>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</si>
  <si>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</si>
  <si>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</si>
  <si>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</si>
  <si>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</si>
  <si>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</si>
  <si>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</si>
  <si>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</si>
  <si>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</si>
  <si>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</si>
  <si>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</si>
  <si>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</si>
  <si>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</si>
  <si>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</si>
  <si>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</si>
  <si>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</si>
  <si>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</si>
  <si>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</si>
  <si>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</si>
  <si>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</si>
  <si>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</si>
  <si>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</si>
  <si>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</si>
  <si>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</si>
  <si>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</si>
  <si>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</si>
  <si>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</si>
  <si>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</si>
  <si>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</si>
  <si>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</si>
  <si>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</si>
  <si>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</si>
  <si>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</si>
  <si>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</si>
  <si>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</si>
  <si>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</si>
  <si>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</si>
  <si>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</si>
  <si>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</si>
  <si>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</si>
  <si>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</si>
  <si>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</si>
  <si>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</si>
  <si>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</si>
  <si>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</si>
  <si>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</si>
  <si>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</si>
  <si>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</si>
  <si>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</si>
  <si>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</si>
  <si>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</si>
  <si>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</si>
  <si>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</si>
  <si>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</si>
  <si>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</si>
  <si>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</si>
  <si>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</si>
  <si>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</si>
  <si>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</si>
  <si>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</si>
  <si>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</si>
  <si>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</si>
  <si>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</si>
  <si>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</si>
  <si>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</si>
  <si>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</si>
  <si>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</si>
  <si>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</si>
  <si>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</si>
  <si>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</si>
  <si>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</si>
  <si>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</si>
  <si>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</si>
  <si>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</si>
  <si>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</si>
  <si>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</si>
  <si>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</si>
  <si>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</si>
  <si>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</si>
  <si>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</si>
  <si>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</si>
  <si>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</si>
  <si>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</si>
  <si>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</si>
  <si>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</si>
  <si>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</si>
  <si>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</si>
  <si>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</si>
  <si>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</si>
  <si>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</si>
  <si>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</si>
  <si>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</si>
  <si>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</si>
  <si>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</si>
  <si>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</si>
  <si>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</si>
  <si>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</si>
  <si>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</si>
  <si>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</si>
  <si>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</si>
  <si>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</si>
  <si>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</si>
  <si>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</si>
  <si>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</si>
  <si>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</si>
  <si>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</si>
  <si>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</si>
  <si>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</si>
  <si>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</si>
  <si>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</si>
  <si>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</si>
  <si>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</si>
  <si>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</si>
  <si>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</si>
  <si>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</si>
  <si>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</si>
  <si>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</si>
  <si>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</si>
  <si>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</si>
  <si>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</si>
  <si>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</si>
  <si>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</si>
  <si>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</si>
  <si>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</si>
  <si>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</si>
  <si>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</si>
  <si>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</si>
  <si>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</si>
  <si>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</si>
  <si>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</si>
  <si>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</si>
  <si>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</si>
  <si>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</si>
  <si>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</si>
  <si>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</si>
  <si>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</si>
  <si>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</si>
  <si>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</si>
  <si>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</si>
  <si>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</si>
  <si>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</si>
  <si>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</si>
  <si>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</si>
  <si>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</si>
  <si>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</si>
  <si>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</si>
  <si>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</si>
  <si>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</si>
  <si>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</si>
  <si>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</si>
  <si>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</si>
  <si>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</si>
  <si>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</si>
  <si>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</si>
  <si>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</si>
  <si>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</si>
  <si>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</si>
  <si>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</si>
  <si>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</si>
  <si>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</si>
  <si>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</si>
  <si>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</si>
  <si>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</si>
  <si>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</si>
  <si>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</si>
  <si>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</si>
  <si>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</si>
  <si>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</si>
  <si>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</si>
  <si>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</si>
  <si>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</si>
  <si>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</si>
  <si>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</si>
  <si>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</si>
  <si>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</si>
  <si>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</si>
  <si>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</si>
  <si>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</si>
  <si>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</si>
  <si>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</si>
  <si>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</si>
  <si>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</si>
  <si>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</si>
  <si>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</si>
  <si>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</si>
  <si>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</si>
  <si>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</si>
  <si>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</si>
  <si>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</si>
  <si>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</si>
  <si>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</si>
  <si>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</si>
  <si>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</si>
  <si>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</si>
  <si>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</si>
  <si>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</si>
  <si>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</si>
  <si>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</si>
  <si>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</si>
  <si>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</si>
  <si>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</si>
  <si>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</si>
  <si>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</si>
  <si>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</si>
  <si>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</si>
  <si>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</si>
  <si>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</si>
  <si>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</si>
  <si>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</si>
  <si>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</si>
  <si>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</si>
  <si>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</si>
  <si>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</si>
  <si>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</si>
  <si>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</si>
  <si>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</si>
  <si>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</si>
  <si>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</si>
  <si>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</si>
  <si>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</si>
  <si>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</si>
  <si>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</si>
  <si>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</si>
  <si>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</si>
  <si>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</si>
  <si>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</si>
  <si>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</si>
  <si>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</si>
  <si>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</si>
  <si>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</si>
  <si>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</si>
  <si>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</si>
  <si>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</si>
  <si>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</si>
  <si>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</si>
  <si>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</si>
  <si>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</si>
  <si>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</si>
  <si>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</si>
  <si>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</si>
  <si>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</si>
  <si>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</si>
  <si>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</si>
  <si>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</si>
  <si>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</si>
  <si>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</si>
  <si>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</si>
  <si>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</si>
  <si>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</si>
  <si>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</si>
  <si>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</si>
  <si>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</si>
  <si>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</si>
  <si>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</si>
  <si>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</si>
  <si>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</si>
  <si>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</si>
  <si>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</si>
  <si>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</si>
  <si>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</si>
  <si>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</si>
  <si>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</si>
  <si>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</si>
  <si>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</si>
  <si>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</si>
  <si>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</si>
  <si>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</si>
  <si>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</si>
  <si>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</si>
  <si>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</si>
  <si>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</si>
  <si>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</si>
  <si>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</si>
  <si>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</si>
  <si>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</si>
  <si>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</si>
  <si>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</si>
  <si>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</si>
  <si>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</si>
  <si>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</si>
  <si>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</si>
  <si>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</si>
  <si>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</si>
  <si>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</si>
  <si>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</si>
  <si>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</si>
  <si>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</si>
  <si>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</si>
  <si>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</si>
  <si>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</si>
  <si>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</si>
  <si>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</si>
  <si>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</si>
  <si>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</si>
  <si>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</si>
  <si>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</si>
  <si>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</si>
  <si>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</si>
  <si>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</si>
  <si>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</si>
  <si>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</si>
  <si>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</si>
  <si>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</si>
  <si>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</si>
  <si>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</si>
  <si>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</si>
  <si>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</si>
  <si>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</si>
  <si>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</si>
  <si>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</si>
  <si>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</si>
  <si>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</si>
  <si>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</si>
  <si>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</si>
  <si>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</si>
  <si>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</si>
  <si>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</si>
  <si>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</si>
  <si>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</si>
  <si>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</si>
  <si>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</si>
  <si>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</si>
  <si>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</si>
  <si>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</si>
  <si>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</si>
  <si>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</si>
  <si>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</si>
  <si>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</si>
  <si>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</si>
  <si>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</si>
  <si>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</si>
  <si>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</si>
  <si>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</si>
  <si>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</si>
  <si>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</si>
  <si>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</si>
  <si>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</si>
  <si>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</si>
  <si>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</si>
  <si>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</si>
  <si>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</si>
  <si>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</si>
  <si>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</si>
  <si>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</si>
  <si>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</si>
  <si>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</si>
  <si>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</si>
  <si>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</si>
  <si>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</si>
  <si>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</si>
  <si>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</si>
  <si>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</si>
  <si>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</si>
  <si>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</si>
  <si>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</si>
  <si>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</si>
  <si>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</si>
  <si>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</si>
  <si>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</si>
  <si>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</si>
  <si>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</si>
  <si>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</si>
  <si>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</si>
  <si>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</si>
  <si>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</si>
  <si>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</si>
  <si>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</si>
  <si>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</si>
  <si>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</si>
  <si>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</si>
  <si>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</si>
  <si>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</si>
  <si>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</si>
  <si>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</si>
  <si>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</si>
  <si>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</si>
  <si>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</si>
  <si>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</si>
  <si>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</si>
  <si>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</si>
  <si>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</si>
  <si>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</si>
  <si>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</si>
  <si>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</si>
  <si>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</si>
  <si>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</si>
  <si>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</si>
  <si>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</si>
  <si>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</si>
  <si>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</si>
  <si>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</si>
  <si>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</si>
  <si>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</si>
  <si>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</si>
  <si>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</si>
  <si>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</si>
  <si>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</si>
  <si>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</si>
  <si>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</si>
  <si>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</si>
  <si>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</si>
  <si>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</si>
  <si>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</si>
  <si>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</si>
  <si>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</si>
  <si>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</si>
  <si>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</si>
  <si>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</si>
  <si>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</si>
  <si>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</si>
  <si>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</si>
  <si>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</si>
  <si>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</si>
  <si>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</si>
  <si>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</si>
  <si>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</si>
  <si>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</si>
  <si>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</si>
  <si>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</si>
  <si>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</si>
  <si>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</si>
  <si>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</si>
  <si>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</si>
  <si>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</si>
  <si>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</si>
  <si>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</si>
  <si>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</si>
  <si>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</si>
  <si>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</si>
  <si>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</si>
  <si>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</si>
  <si>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</si>
  <si>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</si>
  <si>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</si>
  <si>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</si>
  <si>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</si>
  <si>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</si>
  <si>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</si>
  <si>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</si>
  <si>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</si>
  <si>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</si>
  <si>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</si>
  <si>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</si>
  <si>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</si>
  <si>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</si>
  <si>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</si>
  <si>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</si>
  <si>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</si>
  <si>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</si>
  <si>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</si>
  <si>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</si>
  <si>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</si>
  <si>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</si>
  <si>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</si>
  <si>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</si>
  <si>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</si>
  <si>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</si>
  <si>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</si>
  <si>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</si>
  <si>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</si>
  <si>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</si>
  <si>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</si>
  <si>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</si>
  <si>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</si>
  <si>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</si>
  <si>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</si>
  <si>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</si>
  <si>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</si>
  <si>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</si>
  <si>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</si>
  <si>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</si>
  <si>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</si>
  <si>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</si>
  <si>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</si>
  <si>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</si>
  <si>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</si>
  <si>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</si>
  <si>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</si>
  <si>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</si>
  <si>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</si>
  <si>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</si>
  <si>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</si>
  <si>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</si>
  <si>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</si>
  <si>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</si>
  <si>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</si>
  <si>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</si>
  <si>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</si>
  <si>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</si>
  <si>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</si>
  <si>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</si>
  <si>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</si>
  <si>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</si>
  <si>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</si>
  <si>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</si>
  <si>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</si>
  <si>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</si>
  <si>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</si>
  <si>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</si>
  <si>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</si>
  <si>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</si>
  <si>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</si>
  <si>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</si>
  <si>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</si>
  <si>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</si>
  <si>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</si>
  <si>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</si>
  <si>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</si>
  <si>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</si>
  <si>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</si>
  <si>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</si>
  <si>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</si>
  <si>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</si>
  <si>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</si>
  <si>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</si>
  <si>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</si>
  <si>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</si>
  <si>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</si>
  <si>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</si>
  <si>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</si>
  <si>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</si>
  <si>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</si>
  <si>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</si>
  <si>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</si>
  <si>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</si>
  <si>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</si>
  <si>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</si>
  <si>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</si>
  <si>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</si>
  <si>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</si>
  <si>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</si>
  <si>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</si>
  <si>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</si>
  <si>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</si>
  <si>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</si>
  <si>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</si>
  <si>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</si>
  <si>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</si>
  <si>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</si>
  <si>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</si>
  <si>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</si>
  <si>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</si>
  <si>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</si>
  <si>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</si>
  <si>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</si>
  <si>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</si>
  <si>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</si>
  <si>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</si>
  <si>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</si>
  <si>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</si>
  <si>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</si>
  <si>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</si>
  <si>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</si>
  <si>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</si>
  <si>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</si>
  <si>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</si>
  <si>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</si>
  <si>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</si>
  <si>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</si>
  <si>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</si>
  <si>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</si>
  <si>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</si>
  <si>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</si>
  <si>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</si>
  <si>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</si>
  <si>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</si>
  <si>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</si>
  <si>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</si>
  <si>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</si>
  <si>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</si>
  <si>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</si>
  <si>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</si>
  <si>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</si>
  <si>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</si>
  <si>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</si>
  <si>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</si>
  <si>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</si>
  <si>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</si>
  <si>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</si>
  <si>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</si>
  <si>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</si>
  <si>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</si>
  <si>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</si>
  <si>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</si>
  <si>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</si>
  <si>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</si>
  <si>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</si>
  <si>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</si>
  <si>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</si>
  <si>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</si>
  <si>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</si>
  <si>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</si>
  <si>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</si>
  <si>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</si>
  <si>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</si>
  <si>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</si>
  <si>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</si>
  <si>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</si>
  <si>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</si>
  <si>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</si>
  <si>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</si>
  <si>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</si>
  <si>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</si>
  <si>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</si>
  <si>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</si>
  <si>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</si>
  <si>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</si>
  <si>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</si>
  <si>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</si>
  <si>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</si>
  <si>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</si>
  <si>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</si>
  <si>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</si>
  <si>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</si>
  <si>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</si>
  <si>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</si>
  <si>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</si>
  <si>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</si>
  <si>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</si>
  <si>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</si>
  <si>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</si>
  <si>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</si>
  <si>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</si>
  <si>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</si>
  <si>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</si>
  <si>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</si>
  <si>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</si>
  <si>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</si>
  <si>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</si>
  <si>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</si>
  <si>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</si>
  <si>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</si>
  <si>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</si>
  <si>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</si>
  <si>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</si>
  <si>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</si>
  <si>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</si>
  <si>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</si>
  <si>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</si>
  <si>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</si>
  <si>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</si>
  <si>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</si>
  <si>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</si>
  <si>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</si>
  <si>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</si>
  <si>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</si>
  <si>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</si>
  <si>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</si>
  <si>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</si>
  <si>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</si>
  <si>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</si>
  <si>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</si>
  <si>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</si>
  <si>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</si>
  <si>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</si>
  <si>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</si>
  <si>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</si>
  <si>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</si>
  <si>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</si>
  <si>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</si>
  <si>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</si>
  <si>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</si>
  <si>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</si>
  <si>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</si>
  <si>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</si>
  <si>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</si>
  <si>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</si>
  <si>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</si>
  <si>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</si>
  <si>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</si>
  <si>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</si>
  <si>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</si>
  <si>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</si>
  <si>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</si>
  <si>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</si>
  <si>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</si>
  <si>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</si>
  <si>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</si>
  <si>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</si>
  <si>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</si>
  <si>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</si>
  <si>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</si>
  <si>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</si>
  <si>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</si>
  <si>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</si>
  <si>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</si>
  <si>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</si>
  <si>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</si>
  <si>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</si>
  <si>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</si>
  <si>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</si>
  <si>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</si>
  <si>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</si>
  <si>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</si>
  <si>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</si>
  <si>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</si>
  <si>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</si>
  <si>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</si>
  <si>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</si>
  <si>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</si>
  <si>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</si>
  <si>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</si>
  <si>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</si>
  <si>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</si>
  <si>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</si>
  <si>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</si>
  <si>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</si>
  <si>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</si>
  <si>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</si>
  <si>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</si>
  <si>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</si>
  <si>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</si>
  <si>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</si>
  <si>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</si>
  <si>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</si>
  <si>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</si>
  <si>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</si>
  <si>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</si>
  <si>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</si>
  <si>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</si>
  <si>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</si>
  <si>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</si>
  <si>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</si>
  <si>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</si>
  <si>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</si>
  <si>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</si>
  <si>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</si>
  <si>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</si>
  <si>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</si>
  <si>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</si>
  <si>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</si>
  <si>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</si>
  <si>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</si>
  <si>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</si>
  <si>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</si>
  <si>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</si>
  <si>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</si>
  <si>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</si>
  <si>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</si>
  <si>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</si>
  <si>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</si>
  <si>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</si>
  <si>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</si>
  <si>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</si>
  <si>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</si>
  <si>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</si>
  <si>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</si>
  <si>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</si>
  <si>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</si>
  <si>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</si>
  <si>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</si>
  <si>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</si>
  <si>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</si>
  <si>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</si>
  <si>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</si>
  <si>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</si>
  <si>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</si>
  <si>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</si>
  <si>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</si>
  <si>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</si>
  <si>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</si>
  <si>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</si>
  <si>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</si>
  <si>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</si>
  <si>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</si>
  <si>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</si>
  <si>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</si>
  <si>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</si>
  <si>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</si>
  <si>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</si>
  <si>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</si>
  <si>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</si>
  <si>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</si>
  <si>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</si>
  <si>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</si>
  <si>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</si>
  <si>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</si>
  <si>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</si>
  <si>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</si>
  <si>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</si>
  <si>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</si>
  <si>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</si>
  <si>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</si>
  <si>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</si>
  <si>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</si>
  <si>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</si>
  <si>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</si>
  <si>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</si>
  <si>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</si>
  <si>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</si>
  <si>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</si>
  <si>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</si>
  <si>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</si>
  <si>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</si>
  <si>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</si>
  <si>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</si>
  <si>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</si>
  <si>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</si>
  <si>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</si>
  <si>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</si>
  <si>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</si>
  <si>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</si>
  <si>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</si>
  <si>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</si>
  <si>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</si>
  <si>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</si>
  <si>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</si>
  <si>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</si>
  <si>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</si>
  <si>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</si>
  <si>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</si>
  <si>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</si>
  <si>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</si>
  <si>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</si>
  <si>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</si>
  <si>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</si>
  <si>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</si>
  <si>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</si>
  <si>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</si>
  <si>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</si>
  <si>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</si>
  <si>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</si>
  <si>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</si>
  <si>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</si>
  <si>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</si>
  <si>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</si>
  <si>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</si>
  <si>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</si>
  <si>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</si>
  <si>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</si>
  <si>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</si>
  <si>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</si>
  <si>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</si>
  <si>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</si>
  <si>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</si>
  <si>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</si>
  <si>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</si>
  <si>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</si>
  <si>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</si>
  <si>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</si>
  <si>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</si>
  <si>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</si>
  <si>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</si>
  <si>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</si>
  <si>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</si>
  <si>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</si>
  <si>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</si>
  <si>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</si>
  <si>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</si>
  <si>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</si>
  <si>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</si>
  <si>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</si>
  <si>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</si>
  <si>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</si>
  <si>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</si>
  <si>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</si>
  <si>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</si>
  <si>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</si>
  <si>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</si>
  <si>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</si>
  <si>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</si>
  <si>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</si>
  <si>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</si>
  <si>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</si>
  <si>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</si>
  <si>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</si>
  <si>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</si>
  <si>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</si>
  <si>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</si>
  <si>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</si>
  <si>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</si>
  <si>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</si>
  <si>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</si>
  <si>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</si>
  <si>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</si>
  <si>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</si>
  <si>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</si>
  <si>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</si>
  <si>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</si>
  <si>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</si>
  <si>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</si>
  <si>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</si>
  <si>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</si>
  <si>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</si>
  <si>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</si>
  <si>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</si>
  <si>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</si>
  <si>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</si>
  <si>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</si>
  <si>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</si>
  <si>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</si>
  <si>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</si>
  <si>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</si>
  <si>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</si>
  <si>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</si>
  <si>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</si>
  <si>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</si>
  <si>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</si>
  <si>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</si>
  <si>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</si>
  <si>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</si>
  <si>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</si>
  <si>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</si>
  <si>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</si>
  <si>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</si>
  <si>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</si>
  <si>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</si>
  <si>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</si>
  <si>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</si>
  <si>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</si>
  <si>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</si>
  <si>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</si>
  <si>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</si>
  <si>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</si>
  <si>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</si>
  <si>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</si>
  <si>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</si>
  <si>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</si>
  <si>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</si>
  <si>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</si>
  <si>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</si>
  <si>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</si>
  <si>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</si>
  <si>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</si>
  <si>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</si>
  <si>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</si>
  <si>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</si>
  <si>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</si>
  <si>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</si>
  <si>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</si>
  <si>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</si>
  <si>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</si>
  <si>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</si>
  <si>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</si>
  <si>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</si>
  <si>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</si>
  <si>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</si>
  <si>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</si>
  <si>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</si>
  <si>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</si>
  <si>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</si>
  <si>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</si>
  <si>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</si>
  <si>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</si>
  <si>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</si>
  <si>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</si>
  <si>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</si>
  <si>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</si>
  <si>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</si>
  <si>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</si>
  <si>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</si>
  <si>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</si>
  <si>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</si>
  <si>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</si>
  <si>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</si>
  <si>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</si>
  <si>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</si>
  <si>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</si>
  <si>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</si>
  <si>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</si>
  <si>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</si>
  <si>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</si>
  <si>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</si>
  <si>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</si>
  <si>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</si>
  <si>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</si>
  <si>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</si>
  <si>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</si>
  <si>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</si>
  <si>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</si>
  <si>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</si>
  <si>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</si>
  <si>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</si>
  <si>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</si>
  <si>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</si>
  <si>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</si>
  <si>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</si>
  <si>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</si>
  <si>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</si>
  <si>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</si>
  <si>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</si>
  <si>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</si>
  <si>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</si>
  <si>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</si>
  <si>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</si>
  <si>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</si>
  <si>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</si>
  <si>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</si>
  <si>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</si>
  <si>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</si>
  <si>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</si>
  <si>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</si>
  <si>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</si>
  <si>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</si>
  <si>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</si>
  <si>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</si>
  <si>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</si>
  <si>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</si>
  <si>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</si>
  <si>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</si>
  <si>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</si>
  <si>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</si>
  <si>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</si>
  <si>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</si>
  <si>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</si>
  <si>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</si>
  <si>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</si>
  <si>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</si>
  <si>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</si>
  <si>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</si>
  <si>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</si>
  <si>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</si>
  <si>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</si>
  <si>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</si>
  <si>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</si>
  <si>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</si>
  <si>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</si>
  <si>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</si>
  <si>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</si>
  <si>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</si>
  <si>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</si>
  <si>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</si>
  <si>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</si>
  <si>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</si>
  <si>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</si>
  <si>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</si>
  <si>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</si>
  <si>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</si>
  <si>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</si>
  <si>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</si>
  <si>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</si>
  <si>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</si>
  <si>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</si>
  <si>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</si>
  <si>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</si>
  <si>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</si>
  <si>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</si>
  <si>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</si>
  <si>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</si>
  <si>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</si>
  <si>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</si>
  <si>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</si>
  <si>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</si>
  <si>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</si>
  <si>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</si>
  <si>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</si>
  <si>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</si>
  <si>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</si>
  <si>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</si>
  <si>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</si>
  <si>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</si>
  <si>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</si>
  <si>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</si>
  <si>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</si>
  <si>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</si>
  <si>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</si>
  <si>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</si>
  <si>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</si>
  <si>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</si>
  <si>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</si>
  <si>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</si>
  <si>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</si>
  <si>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</si>
  <si>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</si>
  <si>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</si>
  <si>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</si>
  <si>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</si>
  <si>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</si>
  <si>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</si>
  <si>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</si>
  <si>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</si>
  <si>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</si>
  <si>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</si>
  <si>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</si>
  <si>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</si>
  <si>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</si>
  <si>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</si>
  <si>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</si>
  <si>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</si>
  <si>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</si>
  <si>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</si>
  <si>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</si>
  <si>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</si>
  <si>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</si>
  <si>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</si>
  <si>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</si>
  <si>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</si>
  <si>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</si>
  <si>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</si>
  <si>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</si>
  <si>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</si>
  <si>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</si>
  <si>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</si>
  <si>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</si>
  <si>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</si>
  <si>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</si>
  <si>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</si>
  <si>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</si>
  <si>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</si>
  <si>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</si>
  <si>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</si>
  <si>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</si>
  <si>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</si>
  <si>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</si>
  <si>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</si>
  <si>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</si>
  <si>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</si>
  <si>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</si>
  <si>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</si>
  <si>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</si>
  <si>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</si>
  <si>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</si>
  <si>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</si>
  <si>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</si>
  <si>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</si>
  <si>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</si>
  <si>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</si>
  <si>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</si>
  <si>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</si>
  <si>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</si>
  <si>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</si>
  <si>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</si>
  <si>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</si>
  <si>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</si>
  <si>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</si>
  <si>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</si>
  <si>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</si>
  <si>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</si>
  <si>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</si>
  <si>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</si>
  <si>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</si>
  <si>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</si>
  <si>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</si>
  <si>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</si>
  <si>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</si>
  <si>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</si>
  <si>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</si>
  <si>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</si>
  <si>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</si>
  <si>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</si>
  <si>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</si>
  <si>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</si>
  <si>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</si>
  <si>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</si>
  <si>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</si>
  <si>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</si>
  <si>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</si>
  <si>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</si>
  <si>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</si>
  <si>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</si>
  <si>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</si>
  <si>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</si>
  <si>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</si>
  <si>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</si>
  <si>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</si>
  <si>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</si>
  <si>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</si>
  <si>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</si>
  <si>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</si>
  <si>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</si>
  <si>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</si>
  <si>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</si>
  <si>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</si>
  <si>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</si>
  <si>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</si>
  <si>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</si>
  <si>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</si>
  <si>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</si>
  <si>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</si>
  <si>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</si>
  <si>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</si>
  <si>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</si>
  <si>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</si>
  <si>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</si>
  <si>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</si>
  <si>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</si>
  <si>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</si>
  <si>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</si>
  <si>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</si>
  <si>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</si>
  <si>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</si>
  <si>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</si>
  <si>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</si>
  <si>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</si>
  <si>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</si>
  <si>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</si>
  <si>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</si>
  <si>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</si>
  <si>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</si>
  <si>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</si>
  <si>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</si>
  <si>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</si>
  <si>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</si>
  <si>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</si>
  <si>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</si>
  <si>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</si>
  <si>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</si>
  <si>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</si>
  <si>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</si>
  <si>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</si>
  <si>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</si>
  <si>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</si>
  <si>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</si>
  <si>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</si>
  <si>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</si>
  <si>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</si>
  <si>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</si>
  <si>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</si>
  <si>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</si>
  <si>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</si>
  <si>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</si>
  <si>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</si>
  <si>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</si>
  <si>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</si>
  <si>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</si>
  <si>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</si>
  <si>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</si>
  <si>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</si>
  <si>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</si>
  <si>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</si>
  <si>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</si>
  <si>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</si>
  <si>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</si>
  <si>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</si>
  <si>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</si>
  <si>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</si>
  <si>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</si>
  <si>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</si>
  <si>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</si>
  <si>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</si>
  <si>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</si>
  <si>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</si>
  <si>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</si>
  <si>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</si>
  <si>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</si>
  <si>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</si>
  <si>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</si>
  <si>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</si>
  <si>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</si>
  <si>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</si>
  <si>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</si>
  <si>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</si>
  <si>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</si>
  <si>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</si>
  <si>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</si>
  <si>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</si>
  <si>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</si>
  <si>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</si>
  <si>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</si>
  <si>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</si>
  <si>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</si>
  <si>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</si>
  <si>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</si>
  <si>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</si>
  <si>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</si>
  <si>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</si>
  <si>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</si>
  <si>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</si>
  <si>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</si>
  <si>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</si>
  <si>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</si>
  <si>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</si>
  <si>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</si>
  <si>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</si>
  <si>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</si>
  <si>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</si>
  <si>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</si>
  <si>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</si>
  <si>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</si>
  <si>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</si>
  <si>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</si>
  <si>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</si>
  <si>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</si>
  <si>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</si>
  <si>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</si>
  <si>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</si>
  <si>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</si>
  <si>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</si>
  <si>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</si>
  <si>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</si>
  <si>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</si>
  <si>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</si>
  <si>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</si>
  <si>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</si>
  <si>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</si>
  <si>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</si>
  <si>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</si>
  <si>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</si>
  <si>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</si>
  <si>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</si>
  <si>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</si>
  <si>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</si>
  <si>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</si>
  <si>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</si>
  <si>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</si>
  <si>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</si>
  <si>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</si>
  <si>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</si>
  <si>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</si>
  <si>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</si>
  <si>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</si>
  <si>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</si>
  <si>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</si>
  <si>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</si>
  <si>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</si>
  <si>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</si>
  <si>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</si>
  <si>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</si>
  <si>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</si>
  <si>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</si>
  <si>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</si>
  <si>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</si>
  <si>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</si>
  <si>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</si>
  <si>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</si>
  <si>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</si>
  <si>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</si>
  <si>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</si>
  <si>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</si>
  <si>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</si>
  <si>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</si>
  <si>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</si>
  <si>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</si>
  <si>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</si>
  <si>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</si>
  <si>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</si>
  <si>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</si>
  <si>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</si>
  <si>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</si>
  <si>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</si>
  <si>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</si>
  <si>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</si>
  <si>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</si>
  <si>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</si>
  <si>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</si>
  <si>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</si>
  <si>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</si>
  <si>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</si>
  <si>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</si>
  <si>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</si>
  <si>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</si>
  <si>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</si>
  <si>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</si>
  <si>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</si>
  <si>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</si>
  <si>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</si>
  <si>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</si>
  <si>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</si>
  <si>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</si>
  <si>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</si>
  <si>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</si>
  <si>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</si>
  <si>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</si>
  <si>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</si>
  <si>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</si>
  <si>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</si>
  <si>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</si>
  <si>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</si>
  <si>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</si>
  <si>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</si>
  <si>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</si>
  <si>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</si>
  <si>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</si>
  <si>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</si>
  <si>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</si>
  <si>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</si>
  <si>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</si>
  <si>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</si>
  <si>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</si>
  <si>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</si>
  <si>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</si>
  <si>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</si>
  <si>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</si>
  <si>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</si>
  <si>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</si>
  <si>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</si>
  <si>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</si>
  <si>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</si>
  <si>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</si>
  <si>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</si>
  <si>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</si>
  <si>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</si>
  <si>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</si>
  <si>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</si>
  <si>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</si>
  <si>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</si>
  <si>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</si>
  <si>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</si>
  <si>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</si>
  <si>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</si>
  <si>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</si>
  <si>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</si>
  <si>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</si>
  <si>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</si>
  <si>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</si>
  <si>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</si>
  <si>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</si>
  <si>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</si>
  <si>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</si>
  <si>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</si>
  <si>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</si>
  <si>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</si>
  <si>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</si>
  <si>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</si>
  <si>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</si>
  <si>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</si>
  <si>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</si>
  <si>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</si>
  <si>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</si>
  <si>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</si>
  <si>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</si>
  <si>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</si>
  <si>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</si>
  <si>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</si>
  <si>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</si>
  <si>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</si>
  <si>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</si>
  <si>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</si>
  <si>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</si>
  <si>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</si>
  <si>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</si>
  <si>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</si>
  <si>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</si>
  <si>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</si>
  <si>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</si>
  <si>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</si>
  <si>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</si>
  <si>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</si>
  <si>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</si>
  <si>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</si>
  <si>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</si>
  <si>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</si>
  <si>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</si>
  <si>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</si>
  <si>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</si>
  <si>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</si>
  <si>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</si>
  <si>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</si>
  <si>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</si>
  <si>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</si>
  <si>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</si>
  <si>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</si>
  <si>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</si>
  <si>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</si>
  <si>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</si>
  <si>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</si>
  <si>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</si>
  <si>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</si>
  <si>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</si>
  <si>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</si>
  <si>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</si>
  <si>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</si>
  <si>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</si>
  <si>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</si>
  <si>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</si>
  <si>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</si>
  <si>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</si>
  <si>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</si>
  <si>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</si>
  <si>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</si>
  <si>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</si>
  <si>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</si>
  <si>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</si>
  <si>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</si>
  <si>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</si>
  <si>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</si>
  <si>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</si>
  <si>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</si>
  <si>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</si>
  <si>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</si>
  <si>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</si>
  <si>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</si>
  <si>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</si>
  <si>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</si>
  <si>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</si>
  <si>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</si>
  <si>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</si>
  <si>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</si>
  <si>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</si>
  <si>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</si>
  <si>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</si>
  <si>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</si>
  <si>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</si>
  <si>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</si>
  <si>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</si>
  <si>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</si>
  <si>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</si>
  <si>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</si>
  <si>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</si>
  <si>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</si>
  <si>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</si>
  <si>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</si>
  <si>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</si>
  <si>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</si>
  <si>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</si>
  <si>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</si>
  <si>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</si>
  <si>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</si>
  <si>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</si>
  <si>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</si>
  <si>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</si>
  <si>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</si>
  <si>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</si>
  <si>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</si>
  <si>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</si>
  <si>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</si>
  <si>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</si>
  <si>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</si>
  <si>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</si>
  <si>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</si>
  <si>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</si>
  <si>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</si>
  <si>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</si>
  <si>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</si>
  <si>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</si>
  <si>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</si>
  <si>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</si>
  <si>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</si>
  <si>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</si>
  <si>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</si>
  <si>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</si>
  <si>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</si>
  <si>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</si>
  <si>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</si>
  <si>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</si>
  <si>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</si>
  <si>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</si>
  <si>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</si>
  <si>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</si>
  <si>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</si>
  <si>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</si>
  <si>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</si>
  <si>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</si>
  <si>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</si>
  <si>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</si>
  <si>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</si>
  <si>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</si>
  <si>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</si>
  <si>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</si>
  <si>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</si>
  <si>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</si>
  <si>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</si>
  <si>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</si>
  <si>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</si>
  <si>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</si>
  <si>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</si>
  <si>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</si>
  <si>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</si>
  <si>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</si>
  <si>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</si>
  <si>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</si>
  <si>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</si>
  <si>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</si>
  <si>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</si>
  <si>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</si>
  <si>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</si>
  <si>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</si>
  <si>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</si>
  <si>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</si>
  <si>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</si>
  <si>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</si>
  <si>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</si>
  <si>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</si>
  <si>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</si>
  <si>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</si>
  <si>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</si>
  <si>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</si>
  <si>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</si>
  <si>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</si>
  <si>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</si>
  <si>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</si>
  <si>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</si>
  <si>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</si>
  <si>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</si>
  <si>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</si>
  <si>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</si>
  <si>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</si>
  <si>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</si>
  <si>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</si>
  <si>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</si>
  <si>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</si>
  <si>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</si>
  <si>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</si>
  <si>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</si>
  <si>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</si>
  <si>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</si>
  <si>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</si>
  <si>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</si>
  <si>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</si>
  <si>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</si>
  <si>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</si>
  <si>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</si>
  <si>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</si>
  <si>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</si>
  <si>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</si>
  <si>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</si>
  <si>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</si>
  <si>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</si>
  <si>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</si>
  <si>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</si>
  <si>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</si>
  <si>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</si>
  <si>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</si>
  <si>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</si>
  <si>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</si>
  <si>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</si>
  <si>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</si>
  <si>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</si>
  <si>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</si>
  <si>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</si>
  <si>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</si>
  <si>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</si>
  <si>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</si>
  <si>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</si>
  <si>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</si>
  <si>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</si>
  <si>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</si>
  <si>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</si>
  <si>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</si>
  <si>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</si>
  <si>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</si>
  <si>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</si>
  <si>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</si>
  <si>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</si>
  <si>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</si>
  <si>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</si>
  <si>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</si>
  <si>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</si>
  <si>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</si>
  <si>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</si>
  <si>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</si>
  <si>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</si>
  <si>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</si>
  <si>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</si>
  <si>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</si>
  <si>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</si>
  <si>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</si>
  <si>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</si>
  <si>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</si>
  <si>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</si>
  <si>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</si>
  <si>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</si>
  <si>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</si>
  <si>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</si>
  <si>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</si>
  <si>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</si>
  <si>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</si>
  <si>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</si>
  <si>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</si>
  <si>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</si>
  <si>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</si>
  <si>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</si>
  <si>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</si>
  <si>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</si>
  <si>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</si>
  <si>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</si>
  <si>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</si>
  <si>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</si>
  <si>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</si>
  <si>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</si>
  <si>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</si>
  <si>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</si>
  <si>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</si>
  <si>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</si>
  <si>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</si>
  <si>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</si>
  <si>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</si>
  <si>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</si>
  <si>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</si>
  <si>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</si>
  <si>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</si>
  <si>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</si>
  <si>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</si>
  <si>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</si>
  <si>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</si>
  <si>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</si>
  <si>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</si>
  <si>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</si>
  <si>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</si>
  <si>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</si>
  <si>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</si>
  <si>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</si>
  <si>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</si>
  <si>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</si>
  <si>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</si>
  <si>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</si>
  <si>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</si>
  <si>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</si>
  <si>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</si>
  <si>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</si>
  <si>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</si>
  <si>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</si>
  <si>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</si>
  <si>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</si>
  <si>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</si>
  <si>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</si>
  <si>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</si>
  <si>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</si>
  <si>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</si>
  <si>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</si>
  <si>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</si>
  <si>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</si>
  <si>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</si>
  <si>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</si>
  <si>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</si>
  <si>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</si>
  <si>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</si>
  <si>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</si>
  <si>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</si>
  <si>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</si>
  <si>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</si>
  <si>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</si>
  <si>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</si>
  <si>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</si>
  <si>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</si>
  <si>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</si>
  <si>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</si>
  <si>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</si>
  <si>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</si>
  <si>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</si>
  <si>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</si>
  <si>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</si>
  <si>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</si>
  <si>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</si>
  <si>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</si>
  <si>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</si>
  <si>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</si>
  <si>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</si>
  <si>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</si>
  <si>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</si>
  <si>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</si>
  <si>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</si>
  <si>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</si>
  <si>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</si>
  <si>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</si>
  <si>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</si>
  <si>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</si>
  <si>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</si>
  <si>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</si>
  <si>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</si>
  <si>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</si>
  <si>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</si>
  <si>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</si>
  <si>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</si>
  <si>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</si>
  <si>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</si>
  <si>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</si>
  <si>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</si>
  <si>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</si>
  <si>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</si>
  <si>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</si>
  <si>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</si>
  <si>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</si>
  <si>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</si>
  <si>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</si>
  <si>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</si>
  <si>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</si>
  <si>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</si>
  <si>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</si>
  <si>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</si>
  <si>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</si>
  <si>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</si>
  <si>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</si>
  <si>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</si>
  <si>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</si>
  <si>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</si>
  <si>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</si>
  <si>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</si>
  <si>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</si>
  <si>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</si>
  <si>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</si>
  <si>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</si>
  <si>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</si>
  <si>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</si>
  <si>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</si>
  <si>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</si>
  <si>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</si>
  <si>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</si>
  <si>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</si>
  <si>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</si>
  <si>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</si>
  <si>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</si>
  <si>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</si>
  <si>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</si>
  <si>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</si>
  <si>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</si>
  <si>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</si>
  <si>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</si>
  <si>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</si>
  <si>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</si>
  <si>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</si>
  <si>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</si>
  <si>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</si>
  <si>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</si>
  <si>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</si>
  <si>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</si>
  <si>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</si>
  <si>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</si>
  <si>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</si>
  <si>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</si>
  <si>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</si>
  <si>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</si>
  <si>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</si>
  <si>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</si>
  <si>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</si>
  <si>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</si>
  <si>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</si>
  <si>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</si>
  <si>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</si>
  <si>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</si>
  <si>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</si>
  <si>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</si>
  <si>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</si>
  <si>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</si>
  <si>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</si>
  <si>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</si>
  <si>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</si>
  <si>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</si>
  <si>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</si>
  <si>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</si>
  <si>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</si>
  <si>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</si>
  <si>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</si>
  <si>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</si>
  <si>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</si>
  <si>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</si>
  <si>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</si>
  <si>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</si>
  <si>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</si>
  <si>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</si>
  <si>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</si>
  <si>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</si>
  <si>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</si>
  <si>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</si>
  <si>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</si>
  <si>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</si>
  <si>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</si>
  <si>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</si>
  <si>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</si>
  <si>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</si>
  <si>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</si>
  <si>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</si>
  <si>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</si>
  <si>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</si>
  <si>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</si>
  <si>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</si>
  <si>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</si>
  <si>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</si>
  <si>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</si>
  <si>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</si>
  <si>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</si>
  <si>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</si>
  <si>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</si>
  <si>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</si>
  <si>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</si>
  <si>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</si>
  <si>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</si>
  <si>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</si>
  <si>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</si>
  <si>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</si>
  <si>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</si>
  <si>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</si>
  <si>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</si>
  <si>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</si>
  <si>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</si>
  <si>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</si>
  <si>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</si>
  <si>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</si>
  <si>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</si>
  <si>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</si>
  <si>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</si>
  <si>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</si>
  <si>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</si>
  <si>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</si>
  <si>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</si>
  <si>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</si>
  <si>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</si>
  <si>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</si>
  <si>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</si>
  <si>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</si>
  <si>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</si>
  <si>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</si>
  <si>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</si>
  <si>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</si>
  <si>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</si>
  <si>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</si>
  <si>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</si>
  <si>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</si>
  <si>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</si>
  <si>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</si>
  <si>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</si>
  <si>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</si>
  <si>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</si>
  <si>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</si>
  <si>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</si>
  <si>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</si>
  <si>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</si>
  <si>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</si>
  <si>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</si>
  <si>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</si>
  <si>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</si>
  <si>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</si>
  <si>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</si>
  <si>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</si>
  <si>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</si>
  <si>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</si>
  <si>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</si>
  <si>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</si>
  <si>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</si>
  <si>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</si>
  <si>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</si>
  <si>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</si>
  <si>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</si>
  <si>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</si>
  <si>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</si>
  <si>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</si>
  <si>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</si>
  <si>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</si>
  <si>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</si>
  <si>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</si>
  <si>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</si>
  <si>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</si>
  <si>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</si>
  <si>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</si>
  <si>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</si>
  <si>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</si>
  <si>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</si>
  <si>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</si>
  <si>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</si>
  <si>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</si>
  <si>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</si>
  <si>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</si>
  <si>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</si>
  <si>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</si>
  <si>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</si>
  <si>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</si>
  <si>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</si>
  <si>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</si>
  <si>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</si>
  <si>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</si>
  <si>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</si>
  <si>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</si>
  <si>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</si>
  <si>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</si>
  <si>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</si>
  <si>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</si>
  <si>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</si>
  <si>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</si>
  <si>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</si>
  <si>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</si>
  <si>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</si>
  <si>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</si>
  <si>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</si>
  <si>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</si>
  <si>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</si>
  <si>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</si>
  <si>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</si>
  <si>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</si>
  <si>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</si>
  <si>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</si>
  <si>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</si>
  <si>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</si>
  <si>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</si>
  <si>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</si>
  <si>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</si>
  <si>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</si>
  <si>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</si>
  <si>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</si>
  <si>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</si>
  <si>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</si>
  <si>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</si>
  <si>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</si>
  <si>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</si>
  <si>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</si>
  <si>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</si>
  <si>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</si>
  <si>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</si>
  <si>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</si>
  <si>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</si>
  <si>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</si>
  <si>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</si>
  <si>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</si>
  <si>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</si>
  <si>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</si>
  <si>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</si>
  <si>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</si>
  <si>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</si>
  <si>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</si>
  <si>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</si>
  <si>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</si>
  <si>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</si>
  <si>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</si>
  <si>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</si>
  <si>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</si>
  <si>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</si>
  <si>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</si>
  <si>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</si>
  <si>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</si>
  <si>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</si>
  <si>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</si>
  <si>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</si>
  <si>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</si>
  <si>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</si>
  <si>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</si>
  <si>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</si>
  <si>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</si>
  <si>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</si>
  <si>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</si>
  <si>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</si>
  <si>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</si>
  <si>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</si>
  <si>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</si>
  <si>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</si>
  <si>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</si>
  <si>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</si>
  <si>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</si>
  <si>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</si>
  <si>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</si>
  <si>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</si>
  <si>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</si>
  <si>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</si>
  <si>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</si>
  <si>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</si>
  <si>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</si>
  <si>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</si>
  <si>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</si>
  <si>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</si>
  <si>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</si>
  <si>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</si>
  <si>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</si>
  <si>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</si>
  <si>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</si>
  <si>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</si>
  <si>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</si>
  <si>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</si>
  <si>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</si>
  <si>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</si>
  <si>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</si>
  <si>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</si>
  <si>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</si>
  <si>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</si>
  <si>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</si>
  <si>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</si>
  <si>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</si>
  <si>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</si>
  <si>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</si>
  <si>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</si>
  <si>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</si>
  <si>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</si>
  <si>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</si>
  <si>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</si>
  <si>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</si>
  <si>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</si>
  <si>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</si>
  <si>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</si>
  <si>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</si>
  <si>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</si>
  <si>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</si>
  <si>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</si>
  <si>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</si>
  <si>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</si>
  <si>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</si>
  <si>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</si>
  <si>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</si>
  <si>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</si>
  <si>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</si>
  <si>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</si>
  <si>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</si>
  <si>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</si>
  <si>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</si>
  <si>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</si>
  <si>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</si>
  <si>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</si>
  <si>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</si>
  <si>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</si>
  <si>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</si>
  <si>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</si>
  <si>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</si>
  <si>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</si>
  <si>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</si>
  <si>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</si>
  <si>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</si>
  <si>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</si>
  <si>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</si>
  <si>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</si>
  <si>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</si>
  <si>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</si>
  <si>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</si>
  <si>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</si>
  <si>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</si>
  <si>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</si>
  <si>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</si>
  <si>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</si>
  <si>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</si>
  <si>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</si>
  <si>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</si>
  <si>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</si>
  <si>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</si>
  <si>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</si>
  <si>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</si>
  <si>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</si>
  <si>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</si>
  <si>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</si>
  <si>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</si>
  <si>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</si>
  <si>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</si>
  <si>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</si>
  <si>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</si>
  <si>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</si>
  <si>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</si>
  <si>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</si>
  <si>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</si>
  <si>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</si>
  <si>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</si>
  <si>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</si>
  <si>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</si>
  <si>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</si>
  <si>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</si>
  <si>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</si>
  <si>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</si>
  <si>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</si>
  <si>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</si>
  <si>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</si>
  <si>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</si>
  <si>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</si>
  <si>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</si>
  <si>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</si>
  <si>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</si>
  <si>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</si>
  <si>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</si>
  <si>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</si>
  <si>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</si>
  <si>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</si>
  <si>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</si>
  <si>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</si>
  <si>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</si>
  <si>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</si>
  <si>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</si>
  <si>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</si>
  <si>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</si>
  <si>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</si>
  <si>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</si>
  <si>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</si>
  <si>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</si>
  <si>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</si>
  <si>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</si>
  <si>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</si>
  <si>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</si>
  <si>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</si>
  <si>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</si>
  <si>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</si>
  <si>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</si>
  <si>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</si>
  <si>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</si>
  <si>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</si>
  <si>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</si>
  <si>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</si>
  <si>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</si>
  <si>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</si>
  <si>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</si>
  <si>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</si>
  <si>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</si>
  <si>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</si>
  <si>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</si>
  <si>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</si>
  <si>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</si>
  <si>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</si>
  <si>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</si>
  <si>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</si>
  <si>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</si>
  <si>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</si>
  <si>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</si>
  <si>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</si>
  <si>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</si>
  <si>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</si>
  <si>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</si>
  <si>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</si>
  <si>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</si>
  <si>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</si>
  <si>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</si>
  <si>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</si>
  <si>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</si>
  <si>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</si>
  <si>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</si>
  <si>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</si>
  <si>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</si>
  <si>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</si>
  <si>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</si>
  <si>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</si>
  <si>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</si>
  <si>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</si>
  <si>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</si>
  <si>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</si>
  <si>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</si>
  <si>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</si>
  <si>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</si>
  <si>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</si>
  <si>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</si>
  <si>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</si>
  <si>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</si>
  <si>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</si>
  <si>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</si>
  <si>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</si>
  <si>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</si>
  <si>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</si>
  <si>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</si>
  <si>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</si>
  <si>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</si>
  <si>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</si>
  <si>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</si>
  <si>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</si>
  <si>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</si>
  <si>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</si>
  <si>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</si>
  <si>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</si>
  <si>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</si>
  <si>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</si>
  <si>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</si>
  <si>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</si>
  <si>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</si>
  <si>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</si>
  <si>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</si>
  <si>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</si>
  <si>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</si>
  <si>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</si>
  <si>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</si>
  <si>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</si>
  <si>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</si>
  <si>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</si>
  <si>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</si>
  <si>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</si>
  <si>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</si>
  <si>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</si>
  <si>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</si>
  <si>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</si>
  <si>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</si>
  <si>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</si>
  <si>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</si>
  <si>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</si>
  <si>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</si>
  <si>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</si>
  <si>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</si>
  <si>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</si>
  <si>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</si>
  <si>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</si>
  <si>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</si>
  <si>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</si>
  <si>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</si>
  <si>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</si>
  <si>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</si>
  <si>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</si>
  <si>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</si>
  <si>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</si>
  <si>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</si>
  <si>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</si>
  <si>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</si>
  <si>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</si>
  <si>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</si>
  <si>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</si>
  <si>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</si>
  <si>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</si>
  <si>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</si>
  <si>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</si>
  <si>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</si>
  <si>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</si>
  <si>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</si>
  <si>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</si>
  <si>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</si>
  <si>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</si>
  <si>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</si>
  <si>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</si>
  <si>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</si>
  <si>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</si>
  <si>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</si>
  <si>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</si>
  <si>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</si>
  <si>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</si>
  <si>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</si>
  <si>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</si>
  <si>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</si>
  <si>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</si>
  <si>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</si>
  <si>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</si>
  <si>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</si>
  <si>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</si>
  <si>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</si>
  <si>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</si>
  <si>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</si>
  <si>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</si>
  <si>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</si>
  <si>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</si>
  <si>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</si>
  <si>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</si>
  <si>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</si>
  <si>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</si>
  <si>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</si>
  <si>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</si>
  <si>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</si>
  <si>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</si>
  <si>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</si>
  <si>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</si>
  <si>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</si>
  <si>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</si>
  <si>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</si>
  <si>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</si>
  <si>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</si>
  <si>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</si>
  <si>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</si>
  <si>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</si>
  <si>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</si>
  <si>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</si>
  <si>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</si>
  <si>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</si>
  <si>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</si>
  <si>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</si>
  <si>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</si>
  <si>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</si>
  <si>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</si>
  <si>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</si>
  <si>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</si>
  <si>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</si>
  <si>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</si>
  <si>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</si>
  <si>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</si>
  <si>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</si>
  <si>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</si>
  <si>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</si>
  <si>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</si>
  <si>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</si>
  <si>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</si>
  <si>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</si>
  <si>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</si>
  <si>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</si>
  <si>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</si>
  <si>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</si>
  <si>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</si>
  <si>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</si>
  <si>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</si>
  <si>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</si>
  <si>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</si>
  <si>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</si>
  <si>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</si>
  <si>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</si>
  <si>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</si>
  <si>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</si>
  <si>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</si>
  <si>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</si>
  <si>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</si>
  <si>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</si>
  <si>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</si>
  <si>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</si>
  <si>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</si>
  <si>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</si>
  <si>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</si>
  <si>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</si>
  <si>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</si>
  <si>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</si>
  <si>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</si>
  <si>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</si>
  <si>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</si>
  <si>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</si>
  <si>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</si>
  <si>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</si>
  <si>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</si>
  <si>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</si>
  <si>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</si>
  <si>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</si>
  <si>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</si>
  <si>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</si>
  <si>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</si>
  <si>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</si>
  <si>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</si>
  <si>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</si>
  <si>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</si>
  <si>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</si>
  <si>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</si>
  <si>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</si>
  <si>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</si>
  <si>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</si>
  <si>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</si>
  <si>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</si>
  <si>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</si>
  <si>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</si>
  <si>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</si>
  <si>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</si>
  <si>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</si>
  <si>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</si>
  <si>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</si>
  <si>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</si>
  <si>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</si>
  <si>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</si>
  <si>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</si>
  <si>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</si>
  <si>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</si>
  <si>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</si>
  <si>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</si>
  <si>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</si>
  <si>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</si>
  <si>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</si>
  <si>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</si>
  <si>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</si>
  <si>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</si>
  <si>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</si>
  <si>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</si>
  <si>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</si>
  <si>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</si>
  <si>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</si>
  <si>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</si>
  <si>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</si>
  <si>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</si>
  <si>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</si>
  <si>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</si>
  <si>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</si>
  <si>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</si>
  <si>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</si>
  <si>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</si>
  <si>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</si>
  <si>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</si>
  <si>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</si>
  <si>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</si>
  <si>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</si>
  <si>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</si>
  <si>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</si>
  <si>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</si>
  <si>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</si>
  <si>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</si>
  <si>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</si>
  <si>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</si>
  <si>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</si>
  <si>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</si>
  <si>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</si>
  <si>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</si>
  <si>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</si>
  <si>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</si>
  <si>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</si>
  <si>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</si>
  <si>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</si>
  <si>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</si>
  <si>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</si>
  <si>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</si>
  <si>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</si>
  <si>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</si>
  <si>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</si>
  <si>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</si>
  <si>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</si>
  <si>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</si>
  <si>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</si>
  <si>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</si>
  <si>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</si>
  <si>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</si>
  <si>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</si>
  <si>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</si>
  <si>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</si>
  <si>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</si>
  <si>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</si>
  <si>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</si>
  <si>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</si>
  <si>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</si>
  <si>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</si>
  <si>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</si>
  <si>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</si>
  <si>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</si>
  <si>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</si>
  <si>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</si>
  <si>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</si>
  <si>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</si>
  <si>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</si>
  <si>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</si>
  <si>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</si>
  <si>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</si>
  <si>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</si>
  <si>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</si>
  <si>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</si>
  <si>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</si>
  <si>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</si>
  <si>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</si>
  <si>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</si>
  <si>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</si>
  <si>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</si>
  <si>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</si>
  <si>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</si>
  <si>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</si>
  <si>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</si>
  <si>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</si>
  <si>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</si>
  <si>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</si>
  <si>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</si>
  <si>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</si>
  <si>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</si>
  <si>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</si>
  <si>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</si>
  <si>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</si>
  <si>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</si>
  <si>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</si>
  <si>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</si>
  <si>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</si>
  <si>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</si>
  <si>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</si>
  <si>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</si>
  <si>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</si>
  <si>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</si>
  <si>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</si>
  <si>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</si>
  <si>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</si>
  <si>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</si>
  <si>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</si>
  <si>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</si>
  <si>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</si>
  <si>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</si>
  <si>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</si>
  <si>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</si>
  <si>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</si>
  <si>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</si>
  <si>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</si>
  <si>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</si>
  <si>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</si>
  <si>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</si>
  <si>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</si>
  <si>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</si>
  <si>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</si>
  <si>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</si>
  <si>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</si>
  <si>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</si>
  <si>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</si>
  <si>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</si>
  <si>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</si>
  <si>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</si>
  <si>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</si>
  <si>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</si>
  <si>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</si>
  <si>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</si>
  <si>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</si>
  <si>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</si>
  <si>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</si>
  <si>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</si>
  <si>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</si>
  <si>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</si>
  <si>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</si>
  <si>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</si>
  <si>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</si>
  <si>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</si>
  <si>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</si>
  <si>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</si>
  <si>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</si>
  <si>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</si>
  <si>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</si>
  <si>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</si>
  <si>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</si>
  <si>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</si>
  <si>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</si>
  <si>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</si>
  <si>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</si>
  <si>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</si>
  <si>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</si>
  <si>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</si>
  <si>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</si>
  <si>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</si>
  <si>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</si>
  <si>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</si>
  <si>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</si>
  <si>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</si>
  <si>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</si>
  <si>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</si>
  <si>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</si>
  <si>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</si>
  <si>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</si>
  <si>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</si>
  <si>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</si>
  <si>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</si>
  <si>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</si>
  <si>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</si>
  <si>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</si>
  <si>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</si>
  <si>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</si>
  <si>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</si>
  <si>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</si>
  <si>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</si>
  <si>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</si>
  <si>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</si>
  <si>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</si>
  <si>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</si>
  <si>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</si>
  <si>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</si>
  <si>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</si>
  <si>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</si>
  <si>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</si>
  <si>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</si>
  <si>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</si>
  <si>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</si>
  <si>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</si>
  <si>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</si>
  <si>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</si>
  <si>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</si>
  <si>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</si>
  <si>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</si>
  <si>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</si>
  <si>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</si>
  <si>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</si>
  <si>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</si>
  <si>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</si>
  <si>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</si>
  <si>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</si>
  <si>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</si>
  <si>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</si>
  <si>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</si>
  <si>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</si>
  <si>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</si>
  <si>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</si>
  <si>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</si>
  <si>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</si>
  <si>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</si>
  <si>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</si>
  <si>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</si>
  <si>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</si>
  <si>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</si>
  <si>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</si>
  <si>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</si>
  <si>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</si>
  <si>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</si>
  <si>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</si>
  <si>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</si>
  <si>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</si>
  <si>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</si>
  <si>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</si>
  <si>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</si>
  <si>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</si>
  <si>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</si>
  <si>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</si>
  <si>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</si>
  <si>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</si>
  <si>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</si>
  <si>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</si>
  <si>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</si>
  <si>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</si>
  <si>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</si>
  <si>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</si>
  <si>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</si>
  <si>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</si>
  <si>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</si>
  <si>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</si>
  <si>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</si>
  <si>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</si>
  <si>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</si>
  <si>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</si>
  <si>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</si>
  <si>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</si>
  <si>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</si>
  <si>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</si>
  <si>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</si>
  <si>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</si>
  <si>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</si>
  <si>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</si>
  <si>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</si>
  <si>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</si>
  <si>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</si>
  <si>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</si>
  <si>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</si>
  <si>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</si>
  <si>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</si>
  <si>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</si>
  <si>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</si>
  <si>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</si>
  <si>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</si>
  <si>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</si>
  <si>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</si>
  <si>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</si>
  <si>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</si>
  <si>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</si>
  <si>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</si>
  <si>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</si>
  <si>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</si>
  <si>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</si>
  <si>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</si>
  <si>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</si>
  <si>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</si>
  <si>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</si>
  <si>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</si>
  <si>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</si>
  <si>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</si>
  <si>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</si>
  <si>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</si>
  <si>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</si>
  <si>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</si>
  <si>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</si>
  <si>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</si>
  <si>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</si>
  <si>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</si>
  <si>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</si>
  <si>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</si>
  <si>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</si>
  <si>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</si>
  <si>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</si>
  <si>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</si>
  <si>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</si>
  <si>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</si>
  <si>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</si>
  <si>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</si>
  <si>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</si>
  <si>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</si>
  <si>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</si>
  <si>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</si>
  <si>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</si>
  <si>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</si>
  <si>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</si>
  <si>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</si>
  <si>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</si>
  <si>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</si>
  <si>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</si>
  <si>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</si>
  <si>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</si>
  <si>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</si>
  <si>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</si>
  <si>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</si>
  <si>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</si>
  <si>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</si>
  <si>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</si>
  <si>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</si>
  <si>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</si>
  <si>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</si>
  <si>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</si>
  <si>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</si>
  <si>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</si>
  <si>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</si>
  <si>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</si>
  <si>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</si>
  <si>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</si>
  <si>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</si>
  <si>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</si>
  <si>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</si>
  <si>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</si>
  <si>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</si>
  <si>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</si>
  <si>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</si>
  <si>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</si>
  <si>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</si>
  <si>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</si>
  <si>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</si>
  <si>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</si>
  <si>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</si>
  <si>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</si>
  <si>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</si>
  <si>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</si>
  <si>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</si>
  <si>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</si>
  <si>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</si>
  <si>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</si>
  <si>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</si>
  <si>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</si>
  <si>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</si>
  <si>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</si>
  <si>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</si>
  <si>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</si>
  <si>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</si>
  <si>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</si>
  <si>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</si>
  <si>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</si>
  <si>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</si>
  <si>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</si>
  <si>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</si>
  <si>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</si>
  <si>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</si>
  <si>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</si>
  <si>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</si>
  <si>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</si>
  <si>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</si>
  <si>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</si>
  <si>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</si>
  <si>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</si>
  <si>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</si>
  <si>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</si>
  <si>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</si>
  <si>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</si>
  <si>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</si>
  <si>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</si>
  <si>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</si>
  <si>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</si>
  <si>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</si>
  <si>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</si>
  <si>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</si>
  <si>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</si>
  <si>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</si>
  <si>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</si>
  <si>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</si>
  <si>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</si>
  <si>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</si>
  <si>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</si>
  <si>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</si>
  <si>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</si>
  <si>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</si>
  <si>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</si>
  <si>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</si>
  <si>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</si>
  <si>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</si>
  <si>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</si>
  <si>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</si>
  <si>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</si>
  <si>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</si>
  <si>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</si>
  <si>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</si>
  <si>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</si>
  <si>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</si>
  <si>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</si>
  <si>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</si>
  <si>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</si>
  <si>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</si>
  <si>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</si>
  <si>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</si>
  <si>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</si>
  <si>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</si>
  <si>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</si>
  <si>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</si>
  <si>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</si>
  <si>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</si>
  <si>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</si>
  <si>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</si>
  <si>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</si>
  <si>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</si>
  <si>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</si>
  <si>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</si>
  <si>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</si>
  <si>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</si>
  <si>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</si>
  <si>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</si>
  <si>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</si>
  <si>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</si>
  <si>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</si>
  <si>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</si>
  <si>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</si>
  <si>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</si>
  <si>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</si>
  <si>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</si>
  <si>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</si>
  <si>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</si>
  <si>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</si>
  <si>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</si>
  <si>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</si>
  <si>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</si>
  <si>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</si>
  <si>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</si>
  <si>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</si>
  <si>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</si>
  <si>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</si>
  <si>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</si>
  <si>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</si>
  <si>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</si>
  <si>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</si>
  <si>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</si>
  <si>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</si>
  <si>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</si>
  <si>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</si>
  <si>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</si>
  <si>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</si>
  <si>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</si>
  <si>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</si>
  <si>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</si>
  <si>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</si>
  <si>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</si>
  <si>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</si>
  <si>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</si>
  <si>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</si>
  <si>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</si>
  <si>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</si>
  <si>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</si>
  <si>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</si>
  <si>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</si>
  <si>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</si>
  <si>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</si>
  <si>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</si>
  <si>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</si>
  <si>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</si>
  <si>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</si>
  <si>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</si>
  <si>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</si>
  <si>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</si>
  <si>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</si>
  <si>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</si>
  <si>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</si>
  <si>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</si>
  <si>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</si>
  <si>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</si>
  <si>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</si>
  <si>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</si>
  <si>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</si>
  <si>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</si>
  <si>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</si>
  <si>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</si>
  <si>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</si>
  <si>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</si>
  <si>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</si>
  <si>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</si>
  <si>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</si>
  <si>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</si>
  <si>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</si>
  <si>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</si>
  <si>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</si>
  <si>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</si>
  <si>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</si>
  <si>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</si>
  <si>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</si>
  <si>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</si>
  <si>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</si>
  <si>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</si>
  <si>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</si>
  <si>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</si>
  <si>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</si>
  <si>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</si>
  <si>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</si>
  <si>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</si>
  <si>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</si>
  <si>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</si>
  <si>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</si>
  <si>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</si>
  <si>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</si>
  <si>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</si>
  <si>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</si>
  <si>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</si>
  <si>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</si>
  <si>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</si>
  <si>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</si>
  <si>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</si>
  <si>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</si>
  <si>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</si>
  <si>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</si>
  <si>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</si>
  <si>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</si>
  <si>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</si>
  <si>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</si>
  <si>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</si>
  <si>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</si>
  <si>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</si>
  <si>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</si>
  <si>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</si>
  <si>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</si>
  <si>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</si>
  <si>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</si>
  <si>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</si>
  <si>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</si>
  <si>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</si>
  <si>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</si>
  <si>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</si>
  <si>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</si>
  <si>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</si>
  <si>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</si>
  <si>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</si>
  <si>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</si>
  <si>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</si>
  <si>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</si>
  <si>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</si>
  <si>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</si>
  <si>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</si>
  <si>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</si>
  <si>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</si>
  <si>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</si>
  <si>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</si>
  <si>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</si>
  <si>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</si>
  <si>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</si>
  <si>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</si>
  <si>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</si>
  <si>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</si>
  <si>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</si>
  <si>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</si>
  <si>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</si>
  <si>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</si>
  <si>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</si>
  <si>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</si>
  <si>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</si>
  <si>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</si>
  <si>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</si>
  <si>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</si>
  <si>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</si>
  <si>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</si>
  <si>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</si>
  <si>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</si>
  <si>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</si>
  <si>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</si>
  <si>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</si>
  <si>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</si>
  <si>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</si>
  <si>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</si>
  <si>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</si>
  <si>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</si>
  <si>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</si>
  <si>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</si>
  <si>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</si>
  <si>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</si>
  <si>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</si>
  <si>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</si>
  <si>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</si>
  <si>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</si>
  <si>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</si>
  <si>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</si>
  <si>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</si>
  <si>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</si>
  <si>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</si>
  <si>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</si>
  <si>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</si>
  <si>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</si>
  <si>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</si>
  <si>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</si>
  <si>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</si>
  <si>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</si>
  <si>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</si>
  <si>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</si>
  <si>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</si>
  <si>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</si>
  <si>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</si>
  <si>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</si>
  <si>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</si>
  <si>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</si>
  <si>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</si>
  <si>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</si>
  <si>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</si>
  <si>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</si>
  <si>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</si>
  <si>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</si>
  <si>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</si>
  <si>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</si>
  <si>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</si>
  <si>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</si>
  <si>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</si>
  <si>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</si>
  <si>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</si>
  <si>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</si>
  <si>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</si>
  <si>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</si>
  <si>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</si>
  <si>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</si>
  <si>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</si>
  <si>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</si>
  <si>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</si>
  <si>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</si>
  <si>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</si>
  <si>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</si>
  <si>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</si>
  <si>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</si>
  <si>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</si>
  <si>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</si>
  <si>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</si>
  <si>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</si>
  <si>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</si>
  <si>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</si>
  <si>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</si>
  <si>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</si>
  <si>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</si>
  <si>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</si>
  <si>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</si>
  <si>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</si>
  <si>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</si>
  <si>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</si>
  <si>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</si>
  <si>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</si>
  <si>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</si>
  <si>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</si>
  <si>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</si>
  <si>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</si>
  <si>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</si>
  <si>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</si>
  <si>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</si>
  <si>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</si>
  <si>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</si>
  <si>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</si>
  <si>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</si>
  <si>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</si>
  <si>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</si>
  <si>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</si>
  <si>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</si>
  <si>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</si>
  <si>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</si>
  <si>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</si>
  <si>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</si>
  <si>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</si>
  <si>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</si>
  <si>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</si>
  <si>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</si>
  <si>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</si>
  <si>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</si>
  <si>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</si>
  <si>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</si>
  <si>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</si>
  <si>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</si>
  <si>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</si>
  <si>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</si>
  <si>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</si>
  <si>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</si>
  <si>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</si>
  <si>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</si>
  <si>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</si>
  <si>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</si>
  <si>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</si>
  <si>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</si>
  <si>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</si>
  <si>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</si>
  <si>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</si>
  <si>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</si>
  <si>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</si>
  <si>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</si>
  <si>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</si>
  <si>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</si>
  <si>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</si>
  <si>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</si>
  <si>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</si>
  <si>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</si>
  <si>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</si>
  <si>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</si>
  <si>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</si>
  <si>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</si>
  <si>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</si>
  <si>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</si>
  <si>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</si>
  <si>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</si>
  <si>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</si>
  <si>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</si>
  <si>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</si>
  <si>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</si>
  <si>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</si>
  <si>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</si>
  <si>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</si>
  <si>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</si>
  <si>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</si>
  <si>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</si>
  <si>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</si>
  <si>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</si>
  <si>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</si>
  <si>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</si>
  <si>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</si>
  <si>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</si>
  <si>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</si>
  <si>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</si>
  <si>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</si>
  <si>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</si>
  <si>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</si>
  <si>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</si>
  <si>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</si>
  <si>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</si>
  <si>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</si>
  <si>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</si>
  <si>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</si>
  <si>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</si>
  <si>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</si>
  <si>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</si>
  <si>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</si>
  <si>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</si>
  <si>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</si>
  <si>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</si>
  <si>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</si>
  <si>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</si>
  <si>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</si>
  <si>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</si>
  <si>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</si>
  <si>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</si>
  <si>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</si>
  <si>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</si>
  <si>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</si>
  <si>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</si>
  <si>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</si>
  <si>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</si>
  <si>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</si>
  <si>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</si>
  <si>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</si>
  <si>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</si>
  <si>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</si>
  <si>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</si>
  <si>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</si>
  <si>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</si>
  <si>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</si>
  <si>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</si>
  <si>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</si>
  <si>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</si>
  <si>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</si>
  <si>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</si>
  <si>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</si>
  <si>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</si>
  <si>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</si>
  <si>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</si>
  <si>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</si>
  <si>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</si>
  <si>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</si>
  <si>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</si>
  <si>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</si>
  <si>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</si>
  <si>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</si>
  <si>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</si>
  <si>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</si>
  <si>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</si>
  <si>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</si>
  <si>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</si>
  <si>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</si>
  <si>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</si>
  <si>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</si>
  <si>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</si>
  <si>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</si>
  <si>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</si>
  <si>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</si>
  <si>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</si>
  <si>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</si>
  <si>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</si>
  <si>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</si>
  <si>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</si>
  <si>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</si>
  <si>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</si>
  <si>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</si>
  <si>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</si>
  <si>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</si>
  <si>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</si>
  <si>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</si>
  <si>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</si>
  <si>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</si>
  <si>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</si>
  <si>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</si>
  <si>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</si>
  <si>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</si>
  <si>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</si>
  <si>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</si>
  <si>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</si>
  <si>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</si>
  <si>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</si>
  <si>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</si>
  <si>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</si>
  <si>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</si>
  <si>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</si>
  <si>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</si>
  <si>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</si>
  <si>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</si>
  <si>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</si>
  <si>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</si>
  <si>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</si>
  <si>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</si>
  <si>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</si>
  <si>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</si>
  <si>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</si>
  <si>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</si>
  <si>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</si>
  <si>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</si>
  <si>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</si>
  <si>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</si>
  <si>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</si>
  <si>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</si>
  <si>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</si>
  <si>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</si>
  <si>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</si>
  <si>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</si>
  <si>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</si>
  <si>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</si>
  <si>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</si>
  <si>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</si>
  <si>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</si>
  <si>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</si>
  <si>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</si>
  <si>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</si>
  <si>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</si>
  <si>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</si>
  <si>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</si>
  <si>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</si>
  <si>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</si>
  <si>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</si>
  <si>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</si>
  <si>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</si>
  <si>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</si>
  <si>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</si>
  <si>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</si>
  <si>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</si>
  <si>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</si>
  <si>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</si>
  <si>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</si>
  <si>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</si>
  <si>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</si>
  <si>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</si>
  <si>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</si>
  <si>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</si>
  <si>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</si>
  <si>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</si>
  <si>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</si>
  <si>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</si>
  <si>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</si>
  <si>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</si>
  <si>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</si>
  <si>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</si>
  <si>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</si>
  <si>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</si>
  <si>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</si>
  <si>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</si>
  <si>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</si>
  <si>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</si>
  <si>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</si>
  <si>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</si>
  <si>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</si>
  <si>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</si>
  <si>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</si>
  <si>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</si>
  <si>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</si>
  <si>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</si>
  <si>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</si>
  <si>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</si>
  <si>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</si>
  <si>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</si>
  <si>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</si>
  <si>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</si>
  <si>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</si>
  <si>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</si>
  <si>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</si>
  <si>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</si>
  <si>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</si>
  <si>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</si>
  <si>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</si>
  <si>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</si>
  <si>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</si>
  <si>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</si>
  <si>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</si>
  <si>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</si>
  <si>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</si>
  <si>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</si>
  <si>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</si>
  <si>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</si>
  <si>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</si>
  <si>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</si>
  <si>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</si>
  <si>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</si>
  <si>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</si>
  <si>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</si>
  <si>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</si>
  <si>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</si>
  <si>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</si>
  <si>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</si>
  <si>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</si>
  <si>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</si>
  <si>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</si>
  <si>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</si>
  <si>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</si>
  <si>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</si>
  <si>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</si>
  <si>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</si>
  <si>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</si>
  <si>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</si>
  <si>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</si>
  <si>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</si>
  <si>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</si>
  <si>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</si>
  <si>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</si>
  <si>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</si>
  <si>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</si>
  <si>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</si>
  <si>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</si>
  <si>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</si>
  <si>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</si>
  <si>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</si>
  <si>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</si>
  <si>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</si>
  <si>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</si>
  <si>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</si>
  <si>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</si>
  <si>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</si>
  <si>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</si>
  <si>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</si>
  <si>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</si>
  <si>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</si>
  <si>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</si>
  <si>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</si>
  <si>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</si>
  <si>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</si>
  <si>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</si>
  <si>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</si>
  <si>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</si>
  <si>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</si>
  <si>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</si>
  <si>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</si>
  <si>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</si>
  <si>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</si>
  <si>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</si>
  <si>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</si>
  <si>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</si>
  <si>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</si>
  <si>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</si>
  <si>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</si>
  <si>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</si>
  <si>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</si>
  <si>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</si>
  <si>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</si>
  <si>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</si>
  <si>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</si>
  <si>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</si>
  <si>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</si>
  <si>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</si>
  <si>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</si>
  <si>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</si>
  <si>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</si>
  <si>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</si>
  <si>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</si>
  <si>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</si>
  <si>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</si>
  <si>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</si>
  <si>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</si>
  <si>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</si>
  <si>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</si>
  <si>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</si>
  <si>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</si>
  <si>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</si>
  <si>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</si>
  <si>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</si>
  <si>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</si>
  <si>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</si>
  <si>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</si>
  <si>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</si>
  <si>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</si>
  <si>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</si>
  <si>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</si>
  <si>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</si>
  <si>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</si>
  <si>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</si>
  <si>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</si>
  <si>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</si>
  <si>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</si>
  <si>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</si>
  <si>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</si>
  <si>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</si>
  <si>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</si>
  <si>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</si>
  <si>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</si>
  <si>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</si>
  <si>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</si>
  <si>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</si>
  <si>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</si>
  <si>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</si>
  <si>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</si>
  <si>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</si>
  <si>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</si>
  <si>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</si>
  <si>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</si>
  <si>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</si>
  <si>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</si>
  <si>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</si>
  <si>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</si>
  <si>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</si>
  <si>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</si>
  <si>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</si>
  <si>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</si>
  <si>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</si>
  <si>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</si>
  <si>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</si>
  <si>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</si>
  <si>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</si>
  <si>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</si>
  <si>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</si>
  <si>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</si>
  <si>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</si>
  <si>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</si>
  <si>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</si>
  <si>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</si>
  <si>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</si>
  <si>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</si>
  <si>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</si>
  <si>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</si>
  <si>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</si>
  <si>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</si>
  <si>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</si>
  <si>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</si>
  <si>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</si>
  <si>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</si>
  <si>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</si>
  <si>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</si>
  <si>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</si>
  <si>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</si>
  <si>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</si>
  <si>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</si>
  <si>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</si>
  <si>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</si>
  <si>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</si>
  <si>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</si>
  <si>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</si>
  <si>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</si>
  <si>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</si>
  <si>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</si>
  <si>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</si>
  <si>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</si>
  <si>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</si>
  <si>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</si>
  <si>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</si>
  <si>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</si>
  <si>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</si>
  <si>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</si>
  <si>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</si>
  <si>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</si>
  <si>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</si>
  <si>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</si>
  <si>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</si>
  <si>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</si>
  <si>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</si>
  <si>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</si>
  <si>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</si>
  <si>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</si>
  <si>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</si>
  <si>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</si>
  <si>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</si>
  <si>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</si>
  <si>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</si>
  <si>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</si>
  <si>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</si>
  <si>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</si>
  <si>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</si>
  <si>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</si>
  <si>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</si>
  <si>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</si>
  <si>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</si>
  <si>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</si>
  <si>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</si>
  <si>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</si>
  <si>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</si>
  <si>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</si>
  <si>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</si>
  <si>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</si>
  <si>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</si>
  <si>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</si>
  <si>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</si>
  <si>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</si>
  <si>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</si>
  <si>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</si>
  <si>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</si>
  <si>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</si>
  <si>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</si>
  <si>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</si>
  <si>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</si>
  <si>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</si>
  <si>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</si>
  <si>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</si>
  <si>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</si>
  <si>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</si>
  <si>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</si>
  <si>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</si>
  <si>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</si>
  <si>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</si>
  <si>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</si>
  <si>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</si>
  <si>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</si>
  <si>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</si>
  <si>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</si>
  <si>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</si>
  <si>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</si>
  <si>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</si>
  <si>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</si>
  <si>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</si>
  <si>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</si>
  <si>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</si>
  <si>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</si>
  <si>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</si>
  <si>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</si>
  <si>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</si>
  <si>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</si>
  <si>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</si>
  <si>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</si>
  <si>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</si>
  <si>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</si>
  <si>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</si>
  <si>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</si>
  <si>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</si>
  <si>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</si>
  <si>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</si>
  <si>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</si>
  <si>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</si>
  <si>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</si>
  <si>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</si>
  <si>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</si>
  <si>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</si>
  <si>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</si>
  <si>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</si>
  <si>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</si>
  <si>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</si>
  <si>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</si>
  <si>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</si>
  <si>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</si>
  <si>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</si>
  <si>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</si>
  <si>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</si>
  <si>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</si>
  <si>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</si>
  <si>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</si>
  <si>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</si>
  <si>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</si>
  <si>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</si>
  <si>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</si>
  <si>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</si>
  <si>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</si>
  <si>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</si>
  <si>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</si>
  <si>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</si>
  <si>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</si>
  <si>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</si>
  <si>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</si>
  <si>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</si>
  <si>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</si>
  <si>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</si>
  <si>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</si>
  <si>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</si>
  <si>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</si>
  <si>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</si>
  <si>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</si>
  <si>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</si>
  <si>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</si>
  <si>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</si>
  <si>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</si>
  <si>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</si>
  <si>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</si>
  <si>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</si>
  <si>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</si>
  <si>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</si>
  <si>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</si>
  <si>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</si>
  <si>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</si>
  <si>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</si>
  <si>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</si>
  <si>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</si>
  <si>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</si>
  <si>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</si>
  <si>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</si>
  <si>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</si>
  <si>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</si>
  <si>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</si>
  <si>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</si>
  <si>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</si>
  <si>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</si>
  <si>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</si>
  <si>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</si>
  <si>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</si>
  <si>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</si>
  <si>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</si>
  <si>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</si>
  <si>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</si>
  <si>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</si>
  <si>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</si>
  <si>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</si>
  <si>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</si>
  <si>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</si>
  <si>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</si>
  <si>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</si>
  <si>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</si>
  <si>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</si>
  <si>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</si>
  <si>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</si>
  <si>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</si>
  <si>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</si>
  <si>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</si>
  <si>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</si>
  <si>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</si>
  <si>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</si>
  <si>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</si>
  <si>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</si>
  <si>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</si>
  <si>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</si>
  <si>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</si>
  <si>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</si>
  <si>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</si>
  <si>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</si>
  <si>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</si>
  <si>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</si>
  <si>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</si>
  <si>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</si>
  <si>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</si>
  <si>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</si>
  <si>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</si>
  <si>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</si>
  <si>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</si>
  <si>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</si>
  <si>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</si>
  <si>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</si>
  <si>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</si>
  <si>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</si>
  <si>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</si>
  <si>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</si>
  <si>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</si>
  <si>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</si>
  <si>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</si>
  <si>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</si>
  <si>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</si>
  <si>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</si>
  <si>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</si>
  <si>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</si>
  <si>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</si>
  <si>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</si>
  <si>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</si>
  <si>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</si>
  <si>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</si>
  <si>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</si>
  <si>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</si>
  <si>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</si>
  <si>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</si>
  <si>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</si>
  <si>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</si>
  <si>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</si>
  <si>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</si>
  <si>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</si>
  <si>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</si>
  <si>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</si>
  <si>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</si>
  <si>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</si>
  <si>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</si>
  <si>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</si>
  <si>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</si>
  <si>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</si>
  <si>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</si>
  <si>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</si>
  <si>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</si>
  <si>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</si>
  <si>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</si>
  <si>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</si>
  <si>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</si>
  <si>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</si>
  <si>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</si>
  <si>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</si>
  <si>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</si>
  <si>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</si>
  <si>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</si>
  <si>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</si>
  <si>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</si>
  <si>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</si>
  <si>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</si>
  <si>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</si>
  <si>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</si>
  <si>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</si>
  <si>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</si>
  <si>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</si>
  <si>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</si>
  <si>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</si>
  <si>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</si>
  <si>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</si>
  <si>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</si>
  <si>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</si>
  <si>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</si>
  <si>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</si>
  <si>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</si>
  <si>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</si>
  <si>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</si>
  <si>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</si>
  <si>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</si>
  <si>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</si>
  <si>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</si>
  <si>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</si>
  <si>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</si>
  <si>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</si>
  <si>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</si>
  <si>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</si>
  <si>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</si>
  <si>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</si>
  <si>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</si>
  <si>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</si>
  <si>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</si>
  <si>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</si>
  <si>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</si>
  <si>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</si>
  <si>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</si>
  <si>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</si>
  <si>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</si>
  <si>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</si>
  <si>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</si>
  <si>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</si>
  <si>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</si>
  <si>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</si>
  <si>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</si>
  <si>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</si>
  <si>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</si>
  <si>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</si>
  <si>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</si>
  <si>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</si>
  <si>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</si>
  <si>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</si>
  <si>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</si>
  <si>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</si>
  <si>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</si>
  <si>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</si>
  <si>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</si>
  <si>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</si>
  <si>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</si>
  <si>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</si>
  <si>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</si>
  <si>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</si>
  <si>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</si>
  <si>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</si>
  <si>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</si>
  <si>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</si>
  <si>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</si>
  <si>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</si>
  <si>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</si>
  <si>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</si>
  <si>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</si>
  <si>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</si>
  <si>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</si>
  <si>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</si>
  <si>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</si>
  <si>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</si>
  <si>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</si>
  <si>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</si>
  <si>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</si>
  <si>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</si>
  <si>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</si>
  <si>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</si>
  <si>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</si>
  <si>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</si>
  <si>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</si>
  <si>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</si>
  <si>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</si>
  <si>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</si>
  <si>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</si>
  <si>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</si>
  <si>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</si>
  <si>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</si>
  <si>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</si>
  <si>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</si>
  <si>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</si>
  <si>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</si>
  <si>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</si>
  <si>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</si>
  <si>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</si>
  <si>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</si>
  <si>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</si>
  <si>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</si>
  <si>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</si>
  <si>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</si>
  <si>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</si>
  <si>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</si>
  <si>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</si>
  <si>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</si>
  <si>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</si>
  <si>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</si>
  <si>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</si>
  <si>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</si>
  <si>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</si>
  <si>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</si>
  <si>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</si>
  <si>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</si>
  <si>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</si>
  <si>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</si>
  <si>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</si>
  <si>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</si>
  <si>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</si>
  <si>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</si>
  <si>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</si>
  <si>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</si>
  <si>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</si>
  <si>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</si>
  <si>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</si>
  <si>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</si>
  <si>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</si>
  <si>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</si>
  <si>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</si>
  <si>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</si>
  <si>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</si>
  <si>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</si>
  <si>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</si>
  <si>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</si>
  <si>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</si>
  <si>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</si>
  <si>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</si>
  <si>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</si>
  <si>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</si>
  <si>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</si>
  <si>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</si>
  <si>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</si>
  <si>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</si>
  <si>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</si>
  <si>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</si>
  <si>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</si>
  <si>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</si>
  <si>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</si>
  <si>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</si>
  <si>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</si>
  <si>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</si>
  <si>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</si>
  <si>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</si>
  <si>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</si>
  <si>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</si>
  <si>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</si>
  <si>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</si>
  <si>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</si>
  <si>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</si>
  <si>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</si>
  <si>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</si>
  <si>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</si>
  <si>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</si>
  <si>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</si>
  <si>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</si>
  <si>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</si>
  <si>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</si>
  <si>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</si>
  <si>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</si>
  <si>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</si>
  <si>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</si>
  <si>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</si>
  <si>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</si>
  <si>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</si>
  <si>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</si>
  <si>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</si>
  <si>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</si>
  <si>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</si>
  <si>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</si>
  <si>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</si>
  <si>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</si>
  <si>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</si>
  <si>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</si>
  <si>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</si>
  <si>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</si>
  <si>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</si>
  <si>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</si>
  <si>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</si>
  <si>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</si>
  <si>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</si>
  <si>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</si>
  <si>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</si>
  <si>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</si>
  <si>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</si>
  <si>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</si>
  <si>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</si>
  <si>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</si>
  <si>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</si>
  <si>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</si>
  <si>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</si>
  <si>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</si>
  <si>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</si>
  <si>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</si>
  <si>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</si>
  <si>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</si>
  <si>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</si>
  <si>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</si>
  <si>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</si>
  <si>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</si>
  <si>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</si>
  <si>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</si>
  <si>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</si>
  <si>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</si>
  <si>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</si>
  <si>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</si>
  <si>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</si>
  <si>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</si>
  <si>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</si>
  <si>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</si>
  <si>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</si>
  <si>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</si>
  <si>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</si>
  <si>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</si>
  <si>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</si>
  <si>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</si>
  <si>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</si>
  <si>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</si>
  <si>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</si>
  <si>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</si>
  <si>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</si>
  <si>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</si>
  <si>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</si>
  <si>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</si>
  <si>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</si>
  <si>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</si>
  <si>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</si>
  <si>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</si>
  <si>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</si>
  <si>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</si>
  <si>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</si>
  <si>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</si>
  <si>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</si>
  <si>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</si>
  <si>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</si>
  <si>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</si>
  <si>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</si>
  <si>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</si>
  <si>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</si>
  <si>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</si>
  <si>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</si>
  <si>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</si>
  <si>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</si>
  <si>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</si>
  <si>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</si>
  <si>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</si>
  <si>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</si>
  <si>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</si>
  <si>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</si>
  <si>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</si>
  <si>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</si>
  <si>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</si>
  <si>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</si>
  <si>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</si>
  <si>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</si>
  <si>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</si>
  <si>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</si>
  <si>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</si>
  <si>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</si>
  <si>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</si>
  <si>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</si>
  <si>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</si>
  <si>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</si>
  <si>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</si>
  <si>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</si>
  <si>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</si>
  <si>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</si>
  <si>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</si>
  <si>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</si>
  <si>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</si>
  <si>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</si>
  <si>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</si>
  <si>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</si>
  <si>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</si>
  <si>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</si>
  <si>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</si>
  <si>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</si>
  <si>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</si>
  <si>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</si>
  <si>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</si>
  <si>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</si>
  <si>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</si>
  <si>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</si>
  <si>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</si>
  <si>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</si>
  <si>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</si>
  <si>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</si>
  <si>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</si>
  <si>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</si>
  <si>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</si>
  <si>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</si>
  <si>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</si>
  <si>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</si>
  <si>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</si>
  <si>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</si>
  <si>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</si>
  <si>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</si>
  <si>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</si>
  <si>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</si>
  <si>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</si>
  <si>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</si>
  <si>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</si>
  <si>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</si>
  <si>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</si>
  <si>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</si>
  <si>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</si>
  <si>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</si>
  <si>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</si>
  <si>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</si>
  <si>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</si>
  <si>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</si>
  <si>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</si>
  <si>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</si>
  <si>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</si>
  <si>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</si>
  <si>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</si>
  <si>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</si>
  <si>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</si>
  <si>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</si>
  <si>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</si>
  <si>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</si>
  <si>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</si>
  <si>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</si>
  <si>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</si>
  <si>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</si>
  <si>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</si>
  <si>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</si>
  <si>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</si>
  <si>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</si>
  <si>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</si>
  <si>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</si>
  <si>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</si>
  <si>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</si>
  <si>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</si>
  <si>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</si>
  <si>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</si>
  <si>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</si>
  <si>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</si>
  <si>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</si>
  <si>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</si>
  <si>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</si>
  <si>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</si>
  <si>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</si>
  <si>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</si>
  <si>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</si>
  <si>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</si>
  <si>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</si>
  <si>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</si>
  <si>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</si>
  <si>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</si>
  <si>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</si>
  <si>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</si>
  <si>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</si>
  <si>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</si>
  <si>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</si>
  <si>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</si>
  <si>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</si>
  <si>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</si>
  <si>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</si>
  <si>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</si>
  <si>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</si>
  <si>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</si>
  <si>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</si>
  <si>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</si>
  <si>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</si>
  <si>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</si>
  <si>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</si>
  <si>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</si>
  <si>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</si>
  <si>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</si>
  <si>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</si>
  <si>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</si>
  <si>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</si>
  <si>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</si>
  <si>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</si>
  <si>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</si>
  <si>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</si>
  <si>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</si>
  <si>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</si>
  <si>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</si>
  <si>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</si>
  <si>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</si>
  <si>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</si>
  <si>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</si>
  <si>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</si>
  <si>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</si>
  <si>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</si>
  <si>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</si>
  <si>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</si>
  <si>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</si>
  <si>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</si>
  <si>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</si>
  <si>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</si>
  <si>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</si>
  <si>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</si>
  <si>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</si>
  <si>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</si>
  <si>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</si>
  <si>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</si>
  <si>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</si>
  <si>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</si>
  <si>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</si>
  <si>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</si>
  <si>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</si>
  <si>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</si>
  <si>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</si>
  <si>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</si>
  <si>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</si>
  <si>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</si>
  <si>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</si>
  <si>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</si>
  <si>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</si>
  <si>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</si>
  <si>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</si>
  <si>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</si>
  <si>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</si>
  <si>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</si>
  <si>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</si>
  <si>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</si>
  <si>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</si>
  <si>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</si>
  <si>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</si>
  <si>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</si>
  <si>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</si>
  <si>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</si>
  <si>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</si>
  <si>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</si>
  <si>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</si>
  <si>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</si>
  <si>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</si>
  <si>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</si>
  <si>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</si>
  <si>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</si>
  <si>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</si>
  <si>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</si>
  <si>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</si>
  <si>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</si>
  <si>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</si>
  <si>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</si>
  <si>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</si>
  <si>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</si>
  <si>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</si>
  <si>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</si>
  <si>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</si>
  <si>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</si>
  <si>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</si>
  <si>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</si>
  <si>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</si>
  <si>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</si>
  <si>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</si>
  <si>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</si>
  <si>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</si>
  <si>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</si>
  <si>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</si>
  <si>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</si>
  <si>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</si>
  <si>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</si>
  <si>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</si>
  <si>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</si>
  <si>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</si>
  <si>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</si>
  <si>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</si>
  <si>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</si>
  <si>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</si>
  <si>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</si>
  <si>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</si>
  <si>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</si>
  <si>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</si>
  <si>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</si>
  <si>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</si>
  <si>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</si>
  <si>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</si>
  <si>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</si>
  <si>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</si>
  <si>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</si>
  <si>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</si>
  <si>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</si>
  <si>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</si>
  <si>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</si>
  <si>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</si>
  <si>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</si>
  <si>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</si>
  <si>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</si>
  <si>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</si>
  <si>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</si>
  <si>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</si>
  <si>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</si>
  <si>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</si>
  <si>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</si>
  <si>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</si>
  <si>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</si>
  <si>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</si>
  <si>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</si>
  <si>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</si>
  <si>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</si>
  <si>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</si>
  <si>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</si>
  <si>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</si>
  <si>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</si>
  <si>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</si>
  <si>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</si>
  <si>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</si>
  <si>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</si>
  <si>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</si>
  <si>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</si>
  <si>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</si>
  <si>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</si>
  <si>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</si>
  <si>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</si>
  <si>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</si>
  <si>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</si>
  <si>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</si>
  <si>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</si>
  <si>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</si>
  <si>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</si>
  <si>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</si>
  <si>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</si>
  <si>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</si>
  <si>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</si>
  <si>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</si>
  <si>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</si>
  <si>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</si>
  <si>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</si>
  <si>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</si>
  <si>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</si>
  <si>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</si>
  <si>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</si>
  <si>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</si>
  <si>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</si>
  <si>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</si>
  <si>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</si>
  <si>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</si>
  <si>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</si>
  <si>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</si>
  <si>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</si>
  <si>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</si>
  <si>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</si>
  <si>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</si>
  <si>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</si>
  <si>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</si>
  <si>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</si>
  <si>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</si>
  <si>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</si>
  <si>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</si>
  <si>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</si>
  <si>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</si>
  <si>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</si>
  <si>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</si>
  <si>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</si>
  <si>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</si>
  <si>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</si>
  <si>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</si>
  <si>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</si>
  <si>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</si>
  <si>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</si>
  <si>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</si>
  <si>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</si>
  <si>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</si>
  <si>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</si>
  <si>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</si>
  <si>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</si>
  <si>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</si>
  <si>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</si>
  <si>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</si>
  <si>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</si>
  <si>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</si>
  <si>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</si>
  <si>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</si>
  <si>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</si>
  <si>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</si>
  <si>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</si>
  <si>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</si>
  <si>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</si>
  <si>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</si>
  <si>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</si>
  <si>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</si>
  <si>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</si>
  <si>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</si>
  <si>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</si>
  <si>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</si>
  <si>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</si>
  <si>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</si>
  <si>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</si>
  <si>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</si>
  <si>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</si>
  <si>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</si>
  <si>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</si>
  <si>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</si>
  <si>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</si>
  <si>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</si>
  <si>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</si>
  <si>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</si>
  <si>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</si>
  <si>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</si>
  <si>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</si>
  <si>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</si>
  <si>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</si>
  <si>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</si>
  <si>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</si>
  <si>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</si>
  <si>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</si>
  <si>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</si>
  <si>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</si>
  <si>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</si>
  <si>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</si>
  <si>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</si>
  <si>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</si>
  <si>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</si>
  <si>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</si>
  <si>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</si>
  <si>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</si>
  <si>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</si>
  <si>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</si>
  <si>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</si>
  <si>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</si>
  <si>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</si>
  <si>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</si>
  <si>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</si>
  <si>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</si>
  <si>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</si>
  <si>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</si>
  <si>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</si>
  <si>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</si>
  <si>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</si>
  <si>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</si>
  <si>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</si>
  <si>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</si>
  <si>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</si>
  <si>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</si>
  <si>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</si>
  <si>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</si>
  <si>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</si>
  <si>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</si>
  <si>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</si>
  <si>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</si>
  <si>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</si>
  <si>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</si>
  <si>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</si>
  <si>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</si>
  <si>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</si>
  <si>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</si>
  <si>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</si>
  <si>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</si>
  <si>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</si>
  <si>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</si>
  <si>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</si>
  <si>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</si>
  <si>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</si>
  <si>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</si>
  <si>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</si>
  <si>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</si>
  <si>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</si>
  <si>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</si>
  <si>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</si>
  <si>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</si>
  <si>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</si>
  <si>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</si>
  <si>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</si>
  <si>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</si>
  <si>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</si>
  <si>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</si>
  <si>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</si>
  <si>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</si>
  <si>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</si>
  <si>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</si>
  <si>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</si>
  <si>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</si>
  <si>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</si>
  <si>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</si>
  <si>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</si>
  <si>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</si>
  <si>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</si>
  <si>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</si>
  <si>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</si>
  <si>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</si>
  <si>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</si>
  <si>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</si>
  <si>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</si>
  <si>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</si>
  <si>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</si>
  <si>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</si>
  <si>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</si>
  <si>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</si>
  <si>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</si>
  <si>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</si>
  <si>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</si>
  <si>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</si>
  <si>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</si>
  <si>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</si>
  <si>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</si>
  <si>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</si>
  <si>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</si>
  <si>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</si>
  <si>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</si>
  <si>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</si>
  <si>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</si>
  <si>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</si>
  <si>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</si>
  <si>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</si>
  <si>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</si>
  <si>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</si>
  <si>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</si>
  <si>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</si>
  <si>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</si>
  <si>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</si>
  <si>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</si>
  <si>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</si>
  <si>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</si>
  <si>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</si>
  <si>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</si>
  <si>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</si>
  <si>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</si>
  <si>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</si>
  <si>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</si>
  <si>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</si>
  <si>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</si>
  <si>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</si>
  <si>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</si>
  <si>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</si>
  <si>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</si>
  <si>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</si>
  <si>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</si>
  <si>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</si>
  <si>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</si>
  <si>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</si>
  <si>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</si>
  <si>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</si>
  <si>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</si>
  <si>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</si>
  <si>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</si>
  <si>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</si>
  <si>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</si>
  <si>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</si>
  <si>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</si>
  <si>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</si>
  <si>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</si>
  <si>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</si>
  <si>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</si>
  <si>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</si>
  <si>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</si>
  <si>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</si>
  <si>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</si>
  <si>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</si>
  <si>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</si>
  <si>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</si>
  <si>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</si>
  <si>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</si>
  <si>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</si>
  <si>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</si>
  <si>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</si>
  <si>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</si>
  <si>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</si>
  <si>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</si>
  <si>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</si>
  <si>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</si>
  <si>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</si>
  <si>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</si>
  <si>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</si>
  <si>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</si>
  <si>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</si>
  <si>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</si>
  <si>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</si>
  <si>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</si>
  <si>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</si>
  <si>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</si>
  <si>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</si>
  <si>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</si>
  <si>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</si>
  <si>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</si>
  <si>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</si>
  <si>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</si>
  <si>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</si>
  <si>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</si>
  <si>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</si>
  <si>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</si>
  <si>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</si>
  <si>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</si>
  <si>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</si>
  <si>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</si>
  <si>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</si>
  <si>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</si>
  <si>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</si>
  <si>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</si>
  <si>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</si>
  <si>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</si>
  <si>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</si>
  <si>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</si>
  <si>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</si>
  <si>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</si>
  <si>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</si>
  <si>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</si>
  <si>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</si>
  <si>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</si>
  <si>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</si>
  <si>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</si>
  <si>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</si>
  <si>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</si>
  <si>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</si>
  <si>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</si>
  <si>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</si>
  <si>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</si>
  <si>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</si>
  <si>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</si>
  <si>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</si>
  <si>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</si>
  <si>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</si>
  <si>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</si>
  <si>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</si>
  <si>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</si>
  <si>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</si>
  <si>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</si>
  <si>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</si>
  <si>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</si>
  <si>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</si>
  <si>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</si>
  <si>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</si>
  <si>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</si>
  <si>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</si>
  <si>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</si>
  <si>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</si>
  <si>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</si>
  <si>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</si>
  <si>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</si>
  <si>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</si>
  <si>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</si>
  <si>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</si>
  <si>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</si>
  <si>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</si>
  <si>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</si>
  <si>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</si>
  <si>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</si>
  <si>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</si>
  <si>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</si>
  <si>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</si>
  <si>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</si>
  <si>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</si>
  <si>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</si>
  <si>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</si>
  <si>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</si>
  <si>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</si>
  <si>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</si>
  <si>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</si>
  <si>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</si>
  <si>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</si>
  <si>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</si>
  <si>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</si>
  <si>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</si>
  <si>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</si>
  <si>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</si>
  <si>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</si>
  <si>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</si>
  <si>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</si>
  <si>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</si>
  <si>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</si>
  <si>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</si>
  <si>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</si>
  <si>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</si>
  <si>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</si>
  <si>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</si>
  <si>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</si>
  <si>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</si>
  <si>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</si>
  <si>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</si>
  <si>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</si>
  <si>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</si>
  <si>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</si>
  <si>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</si>
  <si>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</si>
  <si>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</si>
  <si>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</si>
  <si>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</si>
  <si>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</si>
  <si>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</si>
  <si>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</si>
  <si>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</si>
  <si>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</si>
  <si>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</si>
  <si>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</si>
  <si>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</si>
  <si>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</si>
  <si>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</si>
  <si>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</si>
  <si>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</si>
  <si>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</si>
  <si>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</si>
  <si>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</si>
  <si>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</si>
  <si>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</si>
  <si>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</si>
  <si>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</si>
  <si>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</si>
  <si>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</si>
  <si>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</si>
  <si>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</si>
  <si>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</si>
  <si>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</si>
  <si>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</si>
  <si>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</si>
  <si>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</si>
  <si>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</si>
  <si>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</si>
  <si>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</si>
  <si>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</si>
  <si>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</si>
  <si>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</si>
  <si>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</si>
  <si>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</si>
  <si>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</si>
  <si>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</si>
  <si>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</si>
  <si>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</si>
  <si>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</si>
  <si>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</si>
  <si>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</si>
  <si>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</si>
  <si>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</si>
  <si>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</si>
  <si>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</si>
  <si>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</si>
  <si>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</si>
  <si>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</si>
  <si>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</si>
  <si>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</si>
  <si>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</si>
  <si>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</si>
  <si>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</si>
  <si>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</si>
  <si>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</si>
  <si>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</si>
  <si>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</si>
  <si>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</si>
  <si>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</si>
  <si>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</si>
  <si>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</si>
  <si>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</si>
  <si>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</si>
  <si>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</si>
  <si>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</si>
  <si>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</si>
  <si>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</si>
  <si>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</si>
  <si>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</si>
  <si>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</si>
  <si>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</si>
  <si>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</si>
  <si>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</si>
  <si>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</si>
  <si>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</si>
  <si>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</si>
  <si>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</si>
  <si>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</si>
  <si>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</si>
  <si>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</si>
  <si>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</si>
  <si>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</si>
  <si>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</si>
  <si>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</si>
  <si>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</si>
  <si>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</si>
  <si>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</si>
  <si>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</si>
  <si>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</si>
  <si>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</si>
  <si>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</si>
  <si>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</si>
  <si>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</si>
  <si>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</si>
  <si>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</si>
  <si>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</si>
  <si>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</si>
  <si>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</si>
  <si>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</si>
  <si>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</si>
  <si>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</si>
  <si>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</si>
  <si>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</si>
  <si>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</si>
  <si>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</si>
  <si>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</si>
  <si>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</si>
  <si>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</si>
  <si>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</si>
  <si>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</si>
  <si>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</si>
  <si>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</si>
  <si>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</si>
  <si>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</si>
  <si>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</si>
  <si>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</si>
  <si>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</si>
  <si>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</si>
  <si>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</si>
  <si>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</si>
  <si>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</si>
  <si>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</si>
  <si>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</si>
  <si>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</si>
  <si>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</si>
  <si>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</si>
  <si>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</si>
  <si>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</si>
  <si>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</si>
  <si>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</si>
  <si>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</si>
  <si>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</si>
  <si>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</si>
  <si>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</si>
  <si>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</si>
  <si>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</si>
  <si>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</si>
  <si>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</si>
  <si>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</si>
  <si>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</si>
  <si>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</si>
  <si>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</si>
  <si>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</si>
  <si>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</si>
  <si>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</si>
  <si>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</si>
  <si>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</si>
  <si>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</si>
  <si>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</si>
  <si>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</si>
  <si>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</si>
  <si>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</si>
  <si>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</si>
  <si>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</si>
  <si>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</si>
  <si>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</si>
  <si>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</si>
  <si>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</si>
  <si>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</si>
  <si>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</si>
  <si>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</si>
  <si>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</si>
  <si>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</si>
  <si>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</si>
  <si>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</si>
  <si>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</si>
  <si>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</si>
  <si>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</si>
  <si>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</si>
  <si>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</si>
  <si>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</si>
  <si>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</si>
  <si>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</si>
  <si>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</si>
  <si>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</si>
  <si>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</si>
  <si>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</si>
  <si>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</si>
  <si>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</si>
  <si>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</si>
  <si>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</si>
  <si>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</si>
  <si>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</si>
  <si>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</si>
  <si>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</si>
  <si>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</si>
  <si>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</si>
  <si>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</si>
  <si>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</si>
  <si>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</si>
  <si>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</si>
  <si>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</si>
  <si>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</si>
  <si>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</si>
  <si>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</si>
  <si>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</si>
  <si>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</si>
  <si>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</si>
  <si>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</si>
  <si>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</si>
  <si>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</si>
  <si>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</si>
  <si>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</si>
  <si>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</si>
  <si>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</si>
  <si>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</si>
  <si>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</si>
  <si>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</si>
  <si>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</si>
  <si>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</si>
  <si>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</si>
  <si>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</si>
  <si>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</si>
  <si>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</si>
  <si>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</si>
  <si>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</si>
  <si>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</si>
  <si>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</si>
  <si>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</si>
  <si>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</si>
  <si>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</si>
  <si>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</si>
  <si>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</si>
  <si>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</si>
  <si>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</si>
  <si>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</si>
  <si>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</si>
  <si>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</si>
  <si>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</si>
  <si>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</si>
  <si>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</si>
  <si>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</si>
  <si>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</si>
  <si>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</si>
  <si>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</si>
  <si>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</si>
  <si>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</si>
  <si>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</si>
  <si>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</si>
  <si>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</si>
  <si>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</si>
  <si>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</si>
  <si>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</si>
  <si>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</si>
  <si>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</si>
  <si>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</si>
  <si>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</si>
  <si>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</si>
  <si>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</si>
  <si>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</si>
  <si>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</si>
  <si>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</si>
  <si>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</si>
  <si>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</si>
  <si>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</si>
  <si>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</si>
  <si>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</si>
  <si>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</si>
  <si>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</si>
  <si>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</si>
  <si>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</si>
  <si>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</si>
  <si>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</si>
  <si>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</si>
  <si>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</si>
  <si>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</si>
  <si>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</si>
  <si>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</si>
  <si>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</si>
  <si>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</si>
  <si>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</si>
  <si>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</si>
  <si>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</si>
  <si>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</si>
  <si>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</si>
  <si>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</si>
  <si>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</si>
  <si>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</si>
  <si>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</si>
  <si>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</si>
  <si>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</si>
  <si>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</si>
  <si>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</si>
  <si>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</si>
  <si>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</si>
  <si>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</si>
  <si>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</si>
  <si>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</si>
  <si>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</si>
  <si>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</si>
  <si>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</si>
  <si>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</si>
  <si>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</si>
  <si>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</si>
  <si>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</si>
  <si>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</si>
  <si>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</si>
  <si>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</si>
  <si>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</si>
  <si>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</si>
  <si>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</si>
  <si>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</si>
  <si>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</si>
  <si>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</si>
  <si>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</si>
  <si>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</si>
  <si>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</si>
  <si>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</si>
  <si>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</si>
  <si>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</si>
  <si>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</si>
  <si>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</si>
  <si>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</si>
  <si>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</si>
  <si>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</si>
  <si>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</si>
  <si>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</si>
  <si>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</si>
  <si>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</si>
  <si>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</si>
  <si>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</si>
  <si>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</si>
  <si>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</si>
  <si>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</si>
  <si>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</si>
  <si>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</si>
  <si>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</si>
  <si>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</si>
  <si>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</si>
  <si>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</si>
  <si>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</si>
  <si>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</si>
  <si>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</si>
  <si>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</si>
  <si>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</si>
  <si>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</si>
  <si>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</si>
  <si>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</si>
  <si>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</si>
  <si>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</si>
  <si>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</si>
  <si>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</si>
  <si>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</si>
  <si>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</si>
  <si>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</si>
  <si>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</si>
  <si>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</si>
  <si>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</si>
  <si>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</si>
  <si>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</si>
  <si>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</si>
  <si>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</si>
  <si>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</si>
  <si>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</si>
  <si>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</si>
  <si>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</si>
  <si>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</si>
  <si>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</si>
  <si>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</si>
  <si>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</si>
  <si>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</si>
  <si>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</si>
  <si>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</si>
  <si>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</si>
  <si>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</si>
  <si>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</si>
  <si>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</si>
  <si>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</si>
  <si>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</si>
  <si>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</si>
  <si>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</si>
  <si>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</si>
  <si>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</si>
  <si>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</si>
  <si>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</si>
  <si>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</si>
  <si>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</si>
  <si>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</si>
  <si>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</si>
  <si>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</si>
  <si>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</si>
  <si>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</si>
  <si>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</si>
  <si>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</si>
  <si>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</si>
  <si>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</si>
  <si>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</si>
  <si>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</si>
  <si>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</si>
  <si>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</si>
  <si>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</si>
  <si>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</si>
  <si>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</si>
  <si>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</si>
  <si>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</si>
  <si>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</si>
  <si>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</si>
  <si>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</si>
  <si>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</si>
  <si>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</si>
  <si>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</si>
  <si>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</si>
  <si>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</si>
  <si>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</si>
  <si>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</si>
  <si>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</si>
  <si>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</si>
  <si>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</si>
  <si>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</si>
  <si>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</si>
  <si>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</si>
  <si>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</si>
  <si>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</si>
  <si>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</si>
  <si>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</si>
  <si>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</si>
  <si>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</si>
  <si>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</si>
  <si>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</si>
  <si>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</si>
  <si>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</si>
  <si>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</si>
  <si>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</si>
  <si>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</si>
  <si>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</si>
  <si>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</si>
  <si>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</si>
  <si>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</si>
  <si>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</si>
  <si>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</si>
  <si>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</si>
  <si>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</si>
  <si>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</si>
  <si>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</si>
  <si>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</si>
  <si>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</si>
  <si>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</si>
  <si>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</si>
  <si>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</si>
  <si>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</si>
  <si>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</si>
  <si>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</si>
  <si>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</si>
  <si>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</si>
  <si>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</si>
  <si>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</si>
  <si>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</si>
  <si>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</si>
  <si>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</si>
  <si>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</si>
  <si>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</si>
  <si>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</si>
  <si>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</si>
  <si>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</si>
  <si>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</si>
  <si>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</si>
  <si>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</si>
  <si>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</si>
  <si>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</si>
  <si>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</si>
  <si>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</si>
  <si>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</si>
  <si>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</si>
  <si>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</si>
  <si>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</si>
  <si>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</si>
  <si>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</si>
  <si>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</si>
  <si>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</si>
  <si>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</si>
  <si>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</si>
  <si>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</si>
  <si>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</si>
  <si>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</si>
  <si>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</si>
  <si>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</si>
  <si>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</si>
  <si>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</si>
  <si>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</si>
  <si>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</si>
  <si>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</si>
  <si>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</si>
  <si>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</si>
  <si>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</si>
  <si>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</si>
  <si>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</si>
  <si>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</si>
  <si>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</si>
  <si>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</si>
  <si>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</si>
  <si>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</si>
  <si>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</si>
  <si>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</si>
  <si>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</si>
  <si>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</si>
  <si>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</si>
  <si>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</si>
  <si>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</si>
  <si>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</si>
  <si>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</si>
  <si>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</si>
  <si>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</si>
  <si>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</si>
  <si>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</si>
  <si>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</si>
  <si>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</si>
  <si>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</si>
  <si>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</si>
  <si>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</si>
  <si>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</si>
  <si>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</si>
  <si>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</si>
  <si>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</si>
  <si>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</si>
  <si>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</si>
  <si>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</si>
  <si>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</si>
  <si>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</si>
  <si>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</si>
  <si>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</si>
  <si>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</si>
  <si>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</si>
  <si>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</si>
  <si>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</si>
  <si>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</si>
  <si>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</si>
  <si>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</si>
  <si>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</si>
  <si>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</si>
  <si>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</si>
  <si>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</si>
  <si>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</si>
  <si>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</si>
  <si>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</si>
  <si>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</si>
  <si>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</si>
  <si>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</si>
  <si>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</si>
  <si>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</si>
  <si>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</si>
  <si>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</si>
  <si>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</si>
  <si>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</si>
  <si>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</si>
  <si>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</si>
  <si>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</si>
  <si>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</si>
  <si>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</si>
  <si>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</si>
  <si>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</si>
  <si>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</si>
  <si>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</si>
  <si>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</si>
  <si>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</si>
  <si>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</si>
  <si>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</si>
  <si>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</si>
  <si>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</si>
  <si>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</si>
  <si>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</si>
  <si>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</si>
  <si>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</si>
  <si>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</si>
  <si>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</si>
  <si>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</si>
  <si>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</si>
  <si>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</si>
  <si>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</si>
  <si>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</si>
  <si>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</si>
  <si>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</si>
  <si>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</si>
  <si>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</si>
  <si>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</si>
  <si>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</si>
  <si>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</si>
  <si>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</si>
  <si>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</si>
  <si>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</si>
  <si>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</si>
  <si>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</si>
  <si>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</si>
  <si>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</si>
  <si>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</si>
  <si>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</si>
  <si>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</si>
  <si>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</si>
  <si>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</si>
  <si>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</si>
  <si>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</si>
  <si>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</si>
  <si>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</si>
  <si>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</si>
  <si>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</si>
  <si>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</si>
  <si>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</si>
  <si>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</si>
  <si>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</si>
  <si>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</si>
  <si>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</si>
  <si>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</si>
  <si>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</si>
  <si>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</si>
  <si>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</si>
  <si>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</si>
  <si>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</si>
  <si>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</si>
  <si>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</si>
  <si>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</si>
  <si>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</si>
  <si>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</si>
  <si>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</si>
  <si>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</si>
  <si>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</si>
  <si>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</si>
  <si>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</si>
  <si>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</si>
  <si>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</si>
  <si>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</si>
  <si>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</si>
  <si>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</si>
  <si>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</si>
  <si>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</si>
  <si>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</si>
  <si>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</si>
  <si>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</si>
  <si>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</si>
  <si>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</si>
  <si>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</si>
  <si>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</si>
  <si>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</si>
  <si>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</si>
  <si>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</si>
  <si>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</si>
  <si>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</si>
  <si>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</si>
  <si>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</si>
  <si>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</si>
  <si>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</si>
  <si>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</si>
  <si>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</si>
  <si>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</si>
  <si>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</si>
  <si>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</si>
  <si>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</si>
  <si>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</si>
  <si>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</si>
  <si>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</si>
  <si>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</si>
  <si>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</si>
  <si>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</si>
  <si>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</si>
  <si>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</si>
  <si>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</si>
  <si>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</si>
  <si>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</si>
  <si>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</si>
  <si>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</si>
  <si>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</si>
  <si>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</si>
  <si>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</si>
  <si>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</si>
  <si>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</si>
  <si>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</si>
  <si>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</si>
  <si>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</si>
  <si>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</si>
  <si>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</si>
  <si>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</si>
  <si>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</si>
  <si>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</si>
  <si>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</si>
  <si>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</si>
  <si>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</si>
  <si>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</si>
  <si>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</si>
  <si>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</si>
  <si>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</si>
  <si>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</si>
  <si>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</si>
  <si>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</si>
  <si>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</si>
  <si>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</si>
  <si>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</si>
  <si>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</si>
  <si>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</si>
  <si>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</si>
  <si>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</si>
  <si>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</si>
  <si>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</si>
  <si>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</si>
  <si>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</si>
  <si>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</si>
  <si>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</si>
  <si>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</si>
  <si>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</si>
  <si>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</si>
  <si>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</si>
  <si>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</si>
  <si>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</si>
  <si>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</si>
  <si>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</si>
  <si>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</si>
  <si>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</si>
  <si>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</si>
  <si>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</si>
  <si>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</si>
  <si>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</si>
  <si>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</si>
  <si>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</si>
  <si>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</si>
  <si>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</si>
  <si>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</si>
  <si>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</si>
  <si>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</si>
  <si>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</si>
  <si>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</si>
  <si>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</si>
  <si>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</si>
  <si>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</si>
  <si>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</si>
  <si>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</si>
  <si>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</si>
  <si>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</si>
  <si>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</si>
  <si>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</si>
  <si>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</si>
  <si>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</si>
  <si>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</si>
  <si>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</si>
  <si>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</si>
  <si>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</si>
  <si>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</si>
  <si>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</si>
  <si>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</si>
  <si>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</si>
  <si>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</si>
  <si>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</si>
  <si>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</si>
  <si>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</si>
  <si>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</si>
  <si>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</si>
  <si>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</si>
  <si>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</si>
  <si>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</si>
  <si>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</si>
  <si>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</si>
  <si>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</si>
  <si>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</si>
  <si>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</si>
  <si>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</si>
  <si>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</si>
  <si>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</si>
  <si>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</si>
  <si>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</si>
  <si>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</si>
  <si>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</si>
  <si>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</si>
  <si>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</si>
  <si>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</si>
  <si>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</si>
  <si>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</si>
  <si>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</si>
  <si>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</si>
  <si>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</si>
  <si>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</si>
  <si>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</si>
  <si>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</si>
  <si>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</si>
  <si>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</si>
  <si>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</si>
  <si>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</si>
  <si>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</si>
  <si>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</si>
  <si>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</si>
  <si>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</si>
  <si>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</si>
  <si>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</si>
  <si>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</si>
  <si>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</si>
  <si>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</si>
  <si>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</si>
  <si>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</si>
  <si>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</si>
  <si>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</si>
  <si>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</si>
  <si>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</si>
  <si>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</si>
  <si>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</si>
  <si>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</si>
  <si>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</si>
  <si>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</si>
  <si>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</si>
  <si>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</si>
  <si>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</si>
  <si>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</si>
  <si>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</si>
  <si>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</si>
  <si>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</si>
  <si>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</si>
  <si>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</si>
  <si>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</si>
  <si>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</si>
  <si>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</si>
  <si>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</si>
  <si>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</si>
  <si>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</si>
  <si>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</si>
  <si>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</si>
  <si>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</si>
  <si>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</si>
  <si>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</si>
  <si>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</si>
  <si>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</si>
  <si>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</si>
  <si>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</si>
  <si>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</si>
  <si>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</si>
  <si>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</si>
  <si>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</si>
  <si>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</si>
  <si>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</si>
  <si>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</si>
  <si>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</si>
  <si>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</si>
  <si>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</si>
  <si>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</si>
  <si>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</si>
  <si>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</si>
  <si>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</si>
  <si>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</si>
  <si>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</si>
  <si>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</si>
  <si>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</si>
  <si>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</si>
  <si>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</si>
  <si>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</si>
  <si>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</si>
  <si>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</si>
  <si>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</si>
  <si>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</si>
  <si>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</si>
  <si>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</si>
  <si>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</si>
  <si>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</si>
  <si>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</si>
  <si>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</si>
  <si>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</si>
  <si>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</si>
  <si>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</si>
  <si>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</si>
  <si>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</si>
  <si>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</si>
  <si>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</si>
  <si>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</si>
  <si>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</si>
  <si>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</si>
  <si>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</si>
  <si>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</si>
  <si>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</si>
  <si>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</si>
  <si>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</si>
  <si>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</si>
  <si>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</si>
  <si>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</si>
  <si>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</si>
  <si>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</si>
  <si>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</si>
  <si>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</si>
  <si>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</si>
  <si>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</si>
  <si>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</si>
  <si>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</si>
  <si>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</si>
  <si>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</si>
  <si>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</si>
  <si>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</si>
  <si>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</si>
  <si>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</si>
  <si>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</si>
  <si>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</si>
  <si>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</si>
  <si>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</si>
  <si>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</si>
  <si>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</si>
  <si>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</si>
  <si>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</si>
  <si>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</si>
  <si>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</si>
  <si>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</si>
  <si>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</si>
  <si>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</si>
  <si>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</si>
  <si>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</si>
  <si>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</si>
  <si>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</si>
  <si>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</si>
  <si>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</si>
  <si>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</si>
  <si>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</si>
  <si>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</si>
  <si>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</si>
  <si>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</si>
  <si>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</si>
  <si>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</si>
  <si>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</si>
  <si>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</si>
  <si>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</si>
  <si>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</si>
  <si>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</si>
  <si>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</si>
  <si>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</si>
  <si>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</si>
  <si>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</si>
  <si>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</si>
  <si>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</si>
  <si>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</si>
  <si>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</si>
  <si>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</si>
  <si>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</si>
  <si>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</si>
  <si>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</si>
  <si>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</si>
  <si>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</si>
  <si>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</si>
  <si>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</si>
  <si>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</si>
  <si>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</si>
  <si>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</si>
  <si>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</si>
  <si>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</si>
  <si>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</si>
  <si>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</si>
  <si>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</si>
  <si>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</si>
  <si>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</si>
  <si>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</si>
  <si>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</si>
  <si>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</si>
  <si>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</si>
  <si>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</si>
  <si>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</si>
  <si>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</si>
  <si>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</si>
  <si>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</si>
  <si>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</si>
  <si>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</si>
  <si>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</si>
  <si>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</si>
  <si>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</si>
  <si>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</si>
  <si>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</si>
  <si>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</si>
  <si>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</si>
  <si>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</si>
  <si>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</si>
  <si>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</si>
  <si>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</si>
  <si>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</si>
  <si>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</si>
  <si>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</si>
  <si>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</si>
  <si>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</si>
  <si>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</si>
  <si>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</si>
  <si>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</si>
  <si>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</si>
  <si>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</si>
  <si>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</si>
  <si>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</si>
  <si>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</si>
  <si>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</si>
  <si>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</si>
  <si>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</si>
  <si>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</si>
  <si>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</si>
  <si>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</si>
  <si>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</si>
  <si>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</si>
  <si>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</si>
  <si>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</si>
  <si>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</si>
  <si>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</si>
  <si>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</si>
  <si>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</si>
  <si>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</si>
  <si>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</si>
  <si>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</si>
  <si>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</si>
  <si>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</si>
  <si>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</si>
  <si>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</si>
  <si>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</si>
  <si>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</si>
  <si>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</si>
  <si>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</si>
  <si>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</si>
  <si>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</si>
  <si>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</si>
  <si>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</si>
  <si>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</si>
  <si>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</si>
  <si>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</si>
  <si>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</si>
  <si>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</si>
  <si>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</si>
  <si>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</si>
  <si>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</si>
  <si>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</si>
  <si>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</si>
  <si>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</si>
  <si>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</si>
  <si>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</si>
  <si>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</si>
  <si>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</si>
  <si>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</si>
  <si>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</si>
  <si>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</si>
  <si>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</si>
  <si>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</si>
  <si>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</si>
  <si>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</si>
  <si>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</si>
  <si>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</si>
  <si>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</si>
  <si>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</si>
  <si>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</si>
  <si>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</si>
  <si>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</si>
  <si>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</si>
  <si>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</si>
  <si>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</si>
  <si>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</si>
  <si>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</si>
  <si>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</si>
  <si>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</si>
  <si>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</si>
  <si>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</si>
  <si>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</si>
  <si>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</si>
  <si>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</si>
  <si>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</si>
  <si>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</si>
  <si>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</si>
  <si>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</si>
  <si>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</si>
  <si>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</si>
  <si>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</si>
  <si>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</si>
  <si>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</si>
  <si>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</si>
  <si>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</si>
  <si>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</si>
  <si>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</si>
  <si>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</si>
  <si>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</si>
  <si>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</si>
  <si>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</si>
  <si>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</si>
  <si>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</si>
  <si>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</si>
  <si>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</si>
  <si>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</si>
  <si>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</si>
  <si>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</si>
  <si>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</si>
  <si>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</si>
  <si>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</si>
  <si>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</si>
  <si>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</si>
  <si>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</si>
  <si>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</si>
  <si>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</si>
  <si>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</si>
  <si>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</si>
  <si>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</si>
  <si>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</si>
  <si>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</si>
  <si>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</si>
  <si>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</si>
  <si>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</si>
  <si>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</si>
  <si>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</si>
  <si>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</si>
  <si>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</si>
  <si>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</si>
  <si>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</si>
  <si>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</si>
  <si>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</si>
  <si>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</si>
  <si>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</si>
  <si>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</si>
  <si>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</si>
  <si>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</si>
  <si>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</si>
  <si>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</si>
  <si>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</si>
  <si>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</si>
  <si>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</si>
  <si>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</si>
  <si>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</si>
  <si>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</si>
  <si>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</si>
  <si>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</si>
  <si>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</si>
  <si>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</si>
  <si>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</si>
  <si>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</si>
  <si>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</si>
  <si>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</si>
  <si>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</si>
  <si>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</si>
  <si>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</si>
  <si>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</si>
  <si>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</si>
  <si>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</si>
  <si>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</si>
  <si>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</si>
  <si>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</si>
  <si>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</si>
  <si>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</si>
  <si>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</si>
  <si>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</si>
  <si>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</si>
  <si>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</si>
  <si>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</si>
  <si>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</si>
  <si>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</si>
  <si>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</si>
  <si>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</si>
  <si>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</si>
  <si>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</si>
  <si>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</si>
  <si>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</si>
  <si>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</si>
  <si>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</si>
  <si>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</si>
  <si>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</si>
  <si>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</si>
  <si>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</si>
  <si>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</si>
  <si>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</si>
  <si>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</si>
  <si>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</si>
  <si>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</si>
  <si>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</si>
  <si>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</si>
  <si>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</si>
  <si>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</si>
  <si>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</si>
  <si>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</si>
  <si>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</si>
  <si>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</si>
  <si>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</si>
  <si>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</si>
  <si>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</si>
  <si>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</si>
  <si>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</si>
  <si>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</si>
  <si>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</si>
  <si>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</si>
  <si>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</si>
  <si>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</si>
  <si>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</si>
  <si>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</si>
  <si>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</si>
  <si>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</si>
  <si>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</si>
  <si>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</si>
  <si>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</si>
  <si>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</si>
  <si>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</si>
  <si>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</si>
  <si>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</si>
  <si>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</si>
  <si>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</si>
  <si>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</si>
  <si>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</si>
  <si>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</si>
  <si>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</si>
  <si>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</si>
  <si>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</si>
  <si>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</si>
  <si>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</si>
  <si>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</si>
  <si>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</si>
  <si>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</si>
  <si>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</si>
  <si>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</si>
  <si>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</si>
  <si>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</si>
  <si>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</si>
  <si>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</si>
  <si>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</si>
  <si>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</si>
  <si>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</si>
  <si>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</si>
  <si>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</si>
  <si>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</si>
  <si>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</si>
  <si>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</si>
  <si>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</si>
  <si>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</si>
  <si>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</si>
  <si>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</si>
  <si>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</si>
  <si>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</si>
  <si>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</si>
  <si>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</si>
  <si>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</si>
  <si>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</si>
  <si>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</si>
  <si>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</si>
  <si>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</si>
  <si>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</si>
  <si>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</si>
  <si>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</si>
  <si>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</si>
  <si>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</si>
  <si>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</si>
  <si>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</si>
  <si>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</si>
  <si>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</si>
  <si>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</si>
  <si>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</si>
  <si>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</si>
  <si>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</si>
  <si>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</si>
  <si>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</si>
  <si>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</si>
  <si>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</si>
  <si>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</si>
  <si>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</si>
  <si>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</si>
  <si>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</si>
  <si>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</si>
  <si>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</si>
  <si>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</si>
  <si>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</si>
  <si>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</si>
  <si>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</si>
  <si>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</si>
  <si>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</si>
  <si>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</si>
  <si>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</si>
  <si>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</si>
  <si>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</si>
  <si>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</si>
  <si>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</si>
  <si>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</si>
  <si>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</si>
  <si>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</si>
  <si>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</si>
  <si>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</si>
  <si>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</si>
  <si>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</si>
  <si>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</si>
  <si>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</si>
  <si>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</si>
  <si>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</si>
  <si>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</si>
  <si>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</si>
  <si>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</si>
  <si>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</si>
  <si>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</si>
  <si>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</si>
  <si>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</si>
  <si>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</si>
  <si>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</si>
  <si>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</si>
  <si>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</si>
  <si>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</si>
  <si>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</si>
  <si>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</si>
  <si>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</si>
  <si>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</si>
  <si>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</si>
  <si>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</si>
  <si>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</si>
  <si>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</si>
  <si>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</si>
  <si>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</si>
  <si>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</si>
  <si>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</si>
  <si>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</si>
  <si>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</si>
  <si>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</si>
  <si>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</si>
  <si>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</si>
  <si>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</si>
  <si>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</si>
  <si>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</si>
  <si>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</si>
  <si>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</si>
  <si>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</si>
  <si>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</si>
  <si>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</si>
  <si>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</si>
  <si>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</si>
  <si>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</si>
  <si>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</si>
  <si>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</si>
  <si>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</si>
  <si>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</si>
  <si>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</si>
  <si>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</si>
  <si>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</si>
  <si>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</si>
  <si>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</si>
  <si>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</si>
  <si>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</si>
  <si>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</si>
  <si>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</si>
  <si>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</si>
  <si>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</si>
  <si>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</si>
  <si>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</si>
  <si>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</si>
  <si>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</si>
  <si>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</si>
  <si>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</si>
  <si>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</si>
  <si>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</si>
  <si>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</si>
  <si>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</si>
  <si>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</si>
  <si>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</si>
  <si>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</si>
  <si>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</si>
  <si>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</si>
  <si>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</si>
  <si>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</si>
  <si>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</si>
  <si>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</si>
  <si>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</si>
  <si>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</si>
  <si>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</si>
  <si>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</si>
  <si>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</si>
  <si>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</si>
  <si>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</si>
  <si>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</si>
  <si>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</si>
  <si>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</si>
  <si>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</si>
  <si>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</si>
  <si>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</si>
  <si>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</si>
  <si>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</si>
  <si>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</si>
  <si>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</si>
  <si>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</si>
  <si>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</si>
  <si>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</si>
  <si>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</si>
  <si>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</si>
  <si>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</si>
  <si>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</si>
  <si>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</si>
  <si>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</si>
  <si>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</si>
  <si>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</si>
  <si>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</si>
  <si>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</si>
  <si>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</si>
  <si>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</si>
  <si>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</si>
  <si>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</si>
  <si>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</si>
  <si>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</si>
  <si>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</si>
  <si>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</si>
  <si>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</si>
  <si>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</si>
  <si>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</si>
  <si>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</si>
  <si>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</si>
  <si>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</si>
  <si>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</si>
  <si>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</si>
  <si>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</si>
  <si>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</si>
  <si>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</si>
  <si>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</si>
  <si>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</si>
  <si>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</si>
  <si>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</si>
  <si>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</si>
  <si>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</si>
  <si>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</si>
  <si>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</si>
  <si>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</si>
  <si>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</si>
  <si>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</si>
  <si>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</si>
  <si>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</si>
  <si>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</si>
  <si>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</si>
  <si>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</si>
  <si>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</si>
  <si>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</si>
  <si>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</si>
  <si>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</si>
  <si>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</si>
  <si>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</si>
  <si>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</si>
  <si>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</si>
  <si>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</si>
  <si>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</si>
  <si>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</si>
  <si>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</si>
  <si>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</si>
  <si>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</si>
  <si>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</si>
  <si>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</si>
  <si>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</si>
  <si>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</si>
  <si>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</si>
  <si>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</si>
  <si>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</si>
  <si>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</si>
  <si>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</si>
  <si>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</si>
  <si>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</si>
  <si>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</si>
  <si>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</si>
  <si>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</si>
  <si>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</si>
  <si>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</si>
  <si>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</si>
  <si>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</si>
  <si>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</si>
  <si>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</si>
  <si>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</si>
  <si>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</si>
  <si>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</si>
  <si>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</si>
  <si>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</si>
  <si>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</si>
  <si>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</si>
  <si>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</si>
  <si>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</si>
  <si>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</si>
  <si>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</si>
  <si>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</si>
  <si>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</si>
  <si>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</si>
  <si>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</si>
  <si>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</si>
  <si>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</si>
  <si>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</si>
  <si>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</si>
  <si>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</si>
  <si>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</si>
  <si>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</si>
  <si>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</si>
  <si>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</si>
  <si>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</si>
  <si>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</si>
  <si>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</si>
  <si>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</si>
  <si>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</si>
  <si>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</si>
  <si>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</si>
  <si>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</si>
  <si>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</si>
  <si>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</si>
  <si>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</si>
  <si>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</si>
  <si>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</si>
  <si>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</si>
  <si>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</si>
  <si>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</si>
  <si>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</si>
  <si>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</si>
  <si>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</si>
  <si>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</si>
  <si>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</si>
  <si>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</si>
  <si>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</si>
  <si>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</si>
  <si>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</si>
  <si>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</si>
  <si>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</si>
  <si>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</si>
  <si>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</si>
  <si>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</si>
  <si>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</si>
  <si>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</si>
  <si>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</si>
  <si>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</si>
  <si>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</si>
  <si>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</si>
  <si>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</si>
  <si>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</si>
  <si>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</si>
  <si>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</si>
  <si>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</si>
  <si>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</si>
  <si>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</si>
  <si>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</si>
  <si>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</si>
  <si>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</si>
  <si>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</si>
  <si>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</si>
  <si>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</si>
  <si>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</si>
  <si>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</si>
  <si>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</si>
  <si>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</si>
  <si>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</si>
  <si>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</si>
  <si>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</si>
  <si>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</si>
  <si>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</si>
  <si>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</si>
  <si>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</si>
  <si>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</si>
  <si>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</si>
  <si>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</si>
  <si>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</si>
  <si>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</si>
  <si>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</si>
  <si>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</si>
  <si>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</si>
  <si>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</si>
  <si>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</si>
  <si>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</si>
  <si>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</si>
  <si>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</si>
  <si>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</si>
  <si>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</si>
  <si>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</si>
  <si>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</si>
  <si>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</si>
  <si>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</si>
  <si>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</si>
  <si>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</si>
  <si>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</si>
  <si>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</si>
  <si>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</si>
  <si>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</si>
  <si>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</si>
  <si>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</si>
  <si>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</si>
  <si>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</si>
  <si>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</si>
  <si>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</si>
  <si>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</si>
  <si>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</si>
  <si>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</si>
  <si>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</si>
  <si>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</si>
  <si>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</si>
  <si>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</si>
  <si>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</si>
  <si>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</si>
  <si>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</si>
  <si>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</si>
  <si>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</si>
  <si>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</si>
  <si>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</si>
  <si>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</si>
  <si>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</si>
  <si>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</si>
  <si>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</si>
  <si>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</si>
  <si>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</si>
  <si>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</si>
  <si>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</si>
  <si>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</si>
  <si>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</si>
  <si>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</si>
  <si>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</si>
  <si>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</si>
  <si>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</si>
  <si>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</si>
  <si>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</si>
  <si>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</si>
  <si>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</si>
  <si>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</si>
  <si>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</si>
  <si>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</si>
  <si>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</si>
  <si>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</si>
  <si>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</si>
  <si>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</si>
  <si>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</si>
  <si>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</si>
  <si>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</si>
  <si>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</si>
  <si>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</si>
  <si>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</si>
  <si>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</si>
  <si>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</si>
  <si>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</si>
  <si>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</si>
  <si>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</si>
  <si>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</si>
  <si>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</si>
  <si>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</si>
  <si>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</si>
  <si>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</si>
  <si>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</si>
  <si>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</si>
  <si>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</si>
  <si>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</si>
  <si>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</si>
  <si>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</si>
  <si>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</si>
  <si>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</si>
  <si>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</si>
  <si>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</si>
  <si>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</si>
  <si>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</si>
  <si>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</si>
  <si>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</si>
  <si>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</si>
  <si>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</si>
  <si>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</si>
  <si>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</si>
  <si>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</si>
  <si>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</si>
  <si>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</si>
  <si>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</si>
  <si>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</si>
  <si>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</si>
  <si>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</si>
  <si>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</si>
  <si>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</si>
  <si>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</si>
  <si>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</si>
  <si>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</si>
  <si>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</si>
  <si>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</si>
  <si>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</si>
  <si>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</si>
  <si>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</si>
  <si>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</si>
  <si>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</si>
  <si>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</si>
  <si>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</si>
  <si>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</si>
  <si>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</si>
  <si>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</si>
  <si>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</si>
  <si>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</si>
  <si>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</si>
  <si>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</si>
  <si>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</si>
  <si>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</si>
  <si>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</si>
  <si>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</si>
  <si>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</si>
  <si>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</si>
  <si>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</si>
  <si>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</si>
  <si>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</si>
  <si>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</si>
  <si>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</si>
  <si>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</si>
  <si>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</si>
  <si>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</si>
  <si>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</si>
  <si>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</si>
  <si>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</si>
  <si>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</si>
  <si>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</si>
  <si>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</si>
  <si>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</si>
  <si>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</si>
  <si>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</si>
  <si>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</si>
  <si>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</si>
  <si>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</si>
  <si>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</si>
  <si>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</si>
  <si>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</si>
  <si>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</si>
  <si>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</si>
  <si>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</si>
  <si>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</si>
  <si>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</si>
  <si>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</si>
  <si>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</si>
  <si>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</si>
  <si>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</si>
  <si>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</si>
  <si>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</si>
  <si>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</si>
  <si>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</si>
  <si>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</si>
  <si>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</si>
  <si>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</si>
  <si>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</si>
  <si>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</si>
  <si>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</si>
  <si>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</si>
  <si>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</si>
  <si>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</si>
  <si>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</si>
  <si>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</si>
  <si>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</si>
  <si>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</si>
  <si>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</si>
  <si>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</si>
  <si>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</si>
  <si>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</si>
  <si>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</si>
  <si>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</si>
  <si>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</si>
  <si>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</si>
  <si>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</si>
  <si>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</si>
  <si>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</si>
  <si>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</si>
  <si>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</si>
  <si>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</si>
  <si>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</si>
  <si>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</si>
  <si>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</si>
  <si>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</si>
  <si>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</si>
  <si>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</si>
  <si>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</si>
  <si>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</si>
  <si>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</si>
  <si>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</si>
  <si>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</si>
  <si>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</si>
  <si>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</si>
  <si>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</si>
  <si>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</si>
  <si>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</si>
  <si>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</si>
  <si>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</si>
  <si>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</si>
  <si>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</si>
  <si>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</si>
  <si>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</si>
  <si>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</si>
  <si>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</si>
  <si>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</si>
  <si>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</si>
  <si>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</si>
  <si>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</si>
  <si>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</si>
  <si>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</si>
  <si>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</si>
  <si>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</si>
  <si>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</si>
  <si>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</si>
  <si>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</si>
  <si>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</si>
  <si>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</si>
  <si>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</si>
  <si>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</si>
  <si>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</si>
  <si>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</si>
  <si>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</si>
  <si>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</si>
  <si>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</si>
  <si>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</si>
  <si>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</si>
  <si>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</si>
  <si>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</si>
  <si>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</si>
  <si>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</si>
  <si>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</si>
  <si>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</si>
  <si>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</si>
  <si>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</si>
  <si>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</si>
  <si>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</si>
  <si>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</si>
  <si>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</si>
  <si>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</si>
  <si>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</si>
  <si>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</si>
  <si>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</si>
  <si>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</si>
  <si>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</si>
  <si>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</si>
  <si>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</si>
  <si>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</si>
  <si>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</si>
  <si>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</si>
  <si>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</si>
  <si>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</si>
  <si>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</si>
  <si>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</si>
  <si>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</si>
  <si>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</si>
  <si>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</si>
  <si>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</si>
  <si>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</si>
  <si>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</si>
  <si>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</si>
  <si>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</si>
  <si>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</si>
  <si>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</si>
  <si>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</si>
  <si>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</si>
  <si>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</si>
  <si>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</si>
  <si>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</si>
  <si>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</si>
  <si>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</si>
  <si>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</si>
  <si>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</si>
  <si>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</si>
  <si>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</si>
  <si>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</si>
  <si>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</si>
  <si>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</si>
  <si>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</si>
  <si>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</si>
  <si>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</si>
  <si>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</si>
  <si>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</si>
  <si>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</si>
  <si>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</si>
  <si>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</si>
  <si>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</si>
  <si>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</si>
  <si>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</si>
  <si>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</si>
  <si>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</si>
  <si>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</si>
  <si>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</si>
  <si>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</si>
  <si>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</si>
  <si>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</si>
  <si>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</si>
  <si>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</si>
  <si>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</si>
  <si>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</si>
  <si>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</si>
  <si>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</si>
  <si>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</si>
  <si>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</si>
  <si>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</si>
  <si>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</si>
  <si>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</si>
  <si>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</si>
  <si>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</si>
  <si>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</si>
  <si>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</si>
  <si>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</si>
  <si>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</si>
  <si>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</si>
  <si>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</si>
  <si>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</si>
  <si>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</si>
  <si>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</si>
  <si>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</si>
  <si>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</si>
  <si>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</si>
  <si>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</si>
  <si>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</si>
  <si>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</si>
  <si>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</si>
  <si>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</si>
  <si>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</si>
  <si>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</si>
  <si>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</si>
  <si>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</si>
  <si>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</si>
  <si>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</si>
  <si>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</si>
  <si>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</si>
  <si>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</si>
  <si>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</si>
  <si>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</si>
  <si>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</si>
  <si>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</si>
  <si>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</si>
  <si>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</si>
  <si>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</si>
  <si>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</si>
  <si>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</si>
  <si>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</si>
  <si>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</si>
  <si>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</si>
  <si>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</si>
  <si>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</si>
  <si>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</si>
  <si>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</si>
  <si>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</si>
  <si>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</si>
  <si>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</si>
  <si>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</si>
  <si>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</si>
  <si>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</si>
  <si>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</si>
  <si>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</si>
  <si>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</si>
  <si>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</si>
  <si>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</si>
  <si>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</si>
  <si>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</si>
  <si>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</si>
  <si>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</si>
  <si>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</si>
  <si>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</si>
  <si>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</si>
  <si>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</si>
  <si>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</si>
  <si>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</si>
  <si>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</si>
  <si>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</si>
  <si>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</si>
  <si>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</si>
  <si>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</si>
  <si>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</si>
  <si>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</si>
  <si>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</si>
  <si>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</si>
  <si>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</si>
  <si>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</si>
  <si>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</si>
  <si>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</si>
  <si>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</si>
  <si>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</si>
  <si>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</si>
  <si>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</si>
  <si>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</si>
  <si>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</si>
  <si>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</si>
  <si>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</si>
  <si>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</si>
  <si>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</si>
  <si>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</si>
  <si>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</si>
  <si>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</si>
  <si>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</si>
  <si>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</si>
  <si>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</si>
  <si>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</si>
  <si>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</si>
  <si>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</si>
  <si>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</si>
  <si>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</si>
  <si>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</si>
  <si>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</si>
  <si>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</si>
  <si>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</si>
  <si>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</si>
  <si>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</si>
  <si>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</si>
  <si>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</si>
  <si>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</si>
  <si>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</si>
  <si>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</si>
  <si>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</si>
  <si>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</si>
  <si>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</si>
  <si>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</si>
  <si>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</si>
  <si>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</si>
  <si>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</si>
  <si>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</si>
  <si>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</si>
  <si>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</si>
  <si>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</si>
  <si>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</si>
  <si>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</si>
  <si>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</si>
  <si>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</si>
  <si>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</si>
  <si>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</si>
  <si>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</si>
  <si>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</si>
  <si>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</si>
  <si>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</si>
  <si>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</si>
  <si>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</si>
  <si>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</si>
  <si>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</si>
  <si>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</si>
  <si>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</si>
  <si>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</si>
  <si>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</si>
  <si>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</si>
  <si>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</si>
  <si>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</si>
  <si>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</si>
  <si>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</si>
  <si>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</si>
  <si>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</si>
  <si>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</si>
  <si>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</si>
  <si>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</si>
  <si>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</si>
  <si>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</si>
  <si>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</si>
  <si>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</si>
  <si>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</si>
  <si>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</si>
  <si>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</si>
  <si>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</si>
  <si>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</si>
  <si>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</si>
  <si>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</si>
  <si>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</si>
  <si>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</si>
  <si>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</si>
  <si>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</si>
  <si>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</si>
  <si>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</si>
  <si>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</si>
  <si>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</si>
  <si>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</si>
  <si>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</si>
  <si>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</si>
  <si>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</si>
  <si>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</si>
  <si>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</si>
  <si>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</si>
  <si>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</si>
  <si>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</si>
  <si>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</si>
  <si>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</si>
  <si>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</si>
  <si>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</si>
  <si>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</si>
  <si>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</si>
  <si>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</si>
  <si>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</si>
  <si>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</si>
  <si>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</si>
  <si>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</si>
  <si>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</si>
  <si>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</si>
  <si>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</si>
  <si>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</si>
  <si>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</si>
  <si>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</si>
  <si>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</si>
  <si>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</si>
  <si>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</si>
  <si>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</si>
  <si>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</si>
  <si>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</si>
  <si>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</si>
  <si>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</si>
  <si>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</si>
  <si>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</si>
  <si>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</si>
  <si>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</si>
  <si>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</si>
  <si>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</si>
  <si>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</si>
  <si>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</si>
  <si>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</si>
  <si>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</si>
  <si>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</si>
  <si>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</si>
  <si>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</si>
  <si>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</si>
  <si>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</si>
  <si>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</si>
  <si>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</si>
  <si>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</si>
  <si>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</si>
  <si>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</si>
  <si>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</si>
  <si>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</si>
  <si>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</si>
  <si>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</si>
  <si>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</si>
  <si>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</si>
  <si>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</si>
  <si>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</si>
  <si>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</si>
  <si>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</si>
  <si>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</si>
  <si>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</si>
  <si>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</si>
  <si>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</si>
  <si>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</si>
  <si>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</si>
  <si>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</si>
  <si>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</si>
  <si>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</si>
  <si>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</si>
  <si>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</si>
  <si>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</si>
  <si>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</si>
  <si>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</si>
  <si>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</si>
  <si>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</si>
  <si>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</si>
  <si>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</si>
  <si>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</si>
  <si>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</si>
  <si>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</si>
  <si>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</si>
  <si>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</si>
  <si>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</si>
  <si>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</si>
  <si>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</si>
  <si>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</si>
  <si>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</si>
  <si>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</si>
  <si>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</si>
  <si>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</si>
  <si>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</si>
  <si>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</si>
  <si>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</si>
  <si>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</si>
  <si>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</si>
  <si>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</si>
  <si>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</si>
  <si>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</si>
  <si>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</si>
  <si>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</si>
  <si>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</si>
  <si>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</si>
  <si>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</si>
  <si>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</si>
  <si>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</si>
  <si>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</si>
  <si>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</si>
  <si>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</si>
  <si>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</si>
  <si>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</si>
  <si>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</si>
  <si>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</si>
  <si>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</si>
  <si>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</si>
  <si>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</si>
  <si>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</si>
  <si>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</si>
  <si>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</si>
  <si>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</si>
  <si>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</si>
  <si>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</si>
  <si>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</si>
  <si>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</si>
  <si>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</si>
  <si>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</si>
  <si>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</si>
  <si>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</si>
  <si>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</si>
  <si>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</si>
  <si>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</si>
  <si>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</si>
  <si>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</si>
  <si>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</si>
  <si>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</si>
  <si>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</si>
  <si>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</si>
  <si>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</si>
  <si>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</si>
  <si>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</si>
  <si>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</si>
  <si>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</si>
  <si>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</si>
  <si>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</si>
  <si>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</si>
  <si>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</si>
  <si>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</si>
  <si>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</si>
  <si>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</si>
  <si>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</si>
  <si>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</si>
  <si>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</si>
  <si>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</si>
  <si>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</si>
  <si>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</si>
  <si>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</si>
  <si>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</si>
  <si>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</si>
  <si>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</si>
  <si>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</si>
  <si>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</si>
  <si>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</si>
  <si>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</si>
  <si>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</si>
  <si>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</si>
  <si>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</si>
  <si>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</si>
  <si>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</si>
  <si>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</si>
  <si>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</si>
  <si>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</si>
  <si>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</si>
  <si>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</si>
  <si>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</si>
  <si>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</si>
  <si>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</si>
  <si>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</si>
  <si>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</si>
  <si>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</si>
  <si>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</si>
  <si>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</si>
  <si>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</si>
  <si>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</si>
  <si>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</si>
  <si>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</si>
  <si>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</si>
  <si>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</si>
  <si>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</si>
  <si>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</si>
  <si>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</si>
  <si>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</si>
  <si>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</si>
  <si>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</si>
  <si>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</si>
  <si>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</si>
  <si>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</si>
  <si>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</si>
  <si>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</si>
  <si>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</si>
  <si>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</si>
  <si>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</si>
  <si>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</si>
  <si>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</si>
  <si>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</si>
  <si>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</si>
  <si>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</si>
  <si>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</si>
  <si>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</si>
  <si>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</si>
  <si>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</si>
  <si>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</si>
  <si>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</si>
  <si>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</si>
  <si>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</si>
  <si>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</si>
  <si>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</si>
  <si>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</si>
  <si>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</si>
  <si>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</si>
  <si>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</si>
  <si>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</si>
  <si>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</si>
  <si>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</si>
  <si>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</si>
  <si>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</si>
  <si>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</si>
  <si>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</si>
  <si>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</si>
  <si>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</si>
  <si>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</si>
  <si>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</si>
  <si>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</si>
  <si>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</si>
  <si>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</si>
  <si>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</si>
  <si>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</si>
  <si>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</si>
  <si>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</si>
  <si>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</si>
  <si>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</si>
  <si>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</si>
  <si>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</si>
  <si>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</si>
  <si>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</si>
  <si>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</si>
  <si>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</si>
  <si>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</si>
  <si>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</si>
  <si>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</si>
  <si>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</si>
  <si>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</si>
  <si>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</si>
  <si>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</si>
  <si>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</si>
  <si>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</si>
  <si>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</si>
  <si>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</si>
  <si>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</si>
  <si>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</si>
  <si>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</si>
  <si>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</si>
  <si>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</si>
  <si>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</si>
  <si>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</si>
  <si>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</si>
  <si>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</si>
  <si>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</si>
  <si>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</si>
  <si>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</si>
  <si>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</si>
  <si>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</si>
  <si>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</si>
  <si>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</si>
  <si>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</si>
  <si>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</si>
  <si>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</si>
  <si>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</si>
  <si>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</si>
  <si>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</si>
  <si>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</si>
  <si>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</si>
  <si>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</si>
  <si>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</si>
  <si>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</si>
  <si>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</si>
  <si>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</si>
  <si>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</si>
  <si>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</si>
  <si>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</si>
  <si>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</si>
  <si>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</si>
  <si>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</si>
  <si>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</si>
  <si>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</si>
  <si>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</si>
  <si>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</si>
  <si>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</si>
  <si>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</si>
  <si>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</si>
  <si>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</si>
  <si>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</si>
  <si>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</si>
  <si>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</si>
  <si>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</si>
  <si>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</si>
  <si>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</si>
  <si>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</si>
  <si>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</si>
  <si>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</si>
  <si>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</si>
  <si>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</si>
  <si>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</si>
  <si>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</si>
  <si>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</si>
  <si>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</si>
  <si>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</si>
  <si>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</si>
  <si>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</si>
  <si>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</si>
  <si>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</si>
  <si>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</si>
  <si>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</si>
  <si>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</si>
  <si>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</si>
  <si>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</si>
  <si>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</si>
  <si>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</si>
  <si>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</si>
  <si>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</si>
  <si>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</si>
  <si>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</si>
  <si>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</si>
  <si>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</si>
  <si>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</si>
  <si>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</si>
  <si>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</si>
  <si>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</si>
  <si>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</si>
  <si>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</si>
  <si>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</si>
  <si>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</si>
  <si>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</si>
  <si>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</si>
  <si>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</si>
  <si>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</si>
  <si>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</si>
  <si>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</si>
  <si>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</si>
  <si>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</si>
  <si>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</si>
  <si>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</si>
  <si>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</si>
  <si>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</si>
  <si>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</si>
  <si>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</si>
  <si>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</si>
  <si>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</si>
  <si>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</si>
  <si>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</si>
  <si>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</si>
  <si>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</si>
  <si>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</si>
  <si>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</si>
  <si>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</si>
  <si>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</si>
  <si>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</si>
  <si>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</si>
  <si>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</si>
  <si>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</si>
  <si>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</si>
  <si>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</si>
  <si>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</si>
  <si>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</si>
  <si>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</si>
  <si>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</si>
  <si>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</si>
  <si>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</si>
  <si>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</si>
  <si>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</si>
  <si>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</si>
  <si>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</si>
  <si>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</si>
  <si>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</si>
  <si>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</si>
  <si>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</si>
  <si>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</si>
  <si>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</si>
  <si>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</si>
  <si>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</si>
  <si>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</si>
  <si>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</si>
  <si>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</si>
  <si>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</si>
  <si>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</si>
  <si>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</si>
  <si>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</si>
  <si>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</si>
  <si>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</si>
  <si>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</si>
  <si>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</si>
  <si>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</si>
  <si>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</si>
  <si>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</si>
  <si>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</si>
  <si>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</si>
  <si>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</si>
  <si>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</si>
  <si>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</si>
  <si>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</si>
  <si>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</si>
  <si>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</si>
  <si>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</si>
  <si>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</si>
  <si>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</si>
  <si>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</si>
  <si>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</si>
  <si>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</si>
  <si>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</si>
  <si>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</si>
  <si>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</si>
  <si>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</si>
  <si>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</si>
  <si>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</si>
  <si>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</si>
  <si>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</si>
  <si>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</si>
  <si>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</si>
  <si>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</si>
  <si>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</si>
  <si>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</si>
  <si>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</si>
  <si>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</si>
  <si>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</si>
  <si>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</si>
  <si>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</si>
  <si>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</si>
  <si>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</si>
  <si>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</si>
  <si>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</si>
  <si>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</si>
  <si>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</si>
  <si>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</si>
  <si>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</si>
  <si>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</si>
  <si>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</si>
  <si>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</si>
  <si>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</si>
  <si>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</si>
  <si>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</si>
  <si>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</si>
  <si>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</si>
  <si>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</si>
  <si>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</si>
  <si>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</si>
  <si>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</si>
  <si>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</si>
  <si>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</si>
  <si>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</si>
  <si>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</si>
  <si>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</si>
  <si>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</si>
  <si>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</si>
  <si>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</si>
  <si>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</si>
  <si>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</si>
  <si>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</si>
  <si>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</si>
  <si>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</si>
  <si>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</si>
  <si>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</si>
  <si>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</si>
  <si>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</si>
  <si>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</si>
  <si>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</si>
  <si>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</si>
  <si>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</si>
  <si>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</si>
  <si>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</si>
  <si>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</si>
  <si>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</si>
  <si>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</si>
  <si>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</si>
  <si>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</si>
  <si>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</si>
  <si>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</si>
  <si>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</si>
  <si>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</si>
  <si>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</si>
  <si>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</si>
  <si>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</si>
  <si>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</si>
  <si>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</si>
  <si>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</si>
  <si>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</si>
  <si>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</si>
  <si>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</si>
  <si>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</si>
  <si>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</si>
  <si>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</si>
  <si>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</si>
  <si>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</si>
  <si>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</si>
  <si>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</si>
  <si>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</si>
  <si>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</si>
  <si>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</si>
  <si>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</si>
  <si>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</si>
  <si>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</si>
  <si>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</si>
  <si>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</si>
  <si>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</si>
  <si>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</si>
  <si>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</si>
  <si>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</si>
  <si>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</si>
  <si>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</si>
  <si>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</si>
  <si>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</si>
  <si>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</si>
  <si>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</si>
  <si>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</si>
  <si>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</si>
  <si>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</si>
  <si>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</si>
  <si>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</si>
  <si>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</si>
  <si>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</si>
  <si>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</si>
  <si>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</si>
  <si>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</si>
  <si>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</si>
  <si>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</si>
  <si>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</si>
  <si>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</si>
  <si>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</si>
  <si>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</si>
  <si>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</si>
  <si>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</si>
  <si>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</si>
  <si>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</si>
  <si>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</si>
  <si>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</si>
  <si>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</si>
  <si>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</si>
  <si>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</si>
  <si>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</si>
  <si>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</si>
  <si>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</si>
  <si>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</si>
  <si>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</si>
  <si>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</si>
  <si>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</si>
  <si>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</si>
  <si>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</si>
  <si>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</si>
  <si>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</si>
  <si>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</si>
  <si>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</si>
  <si>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</si>
  <si>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</si>
  <si>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</si>
  <si>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</si>
  <si>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</si>
  <si>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</si>
  <si>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</si>
  <si>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</si>
  <si>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</si>
  <si>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</si>
  <si>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</si>
  <si>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</si>
  <si>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</si>
  <si>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</si>
  <si>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</si>
  <si>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</si>
  <si>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</si>
  <si>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</si>
  <si>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</si>
  <si>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</si>
  <si>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</si>
  <si>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</si>
  <si>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</si>
  <si>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</si>
  <si>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</si>
  <si>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</si>
  <si>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</si>
  <si>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</si>
  <si>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</si>
  <si>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</si>
  <si>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</si>
  <si>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</si>
  <si>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</si>
  <si>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</si>
  <si>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</si>
  <si>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</si>
  <si>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</si>
  <si>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</si>
  <si>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</si>
  <si>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</si>
  <si>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</si>
  <si>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</si>
  <si>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</si>
  <si>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</si>
  <si>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</si>
  <si>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</si>
  <si>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</si>
  <si>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</si>
  <si>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</si>
  <si>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</si>
  <si>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</si>
  <si>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</si>
  <si>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</si>
  <si>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</si>
  <si>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</si>
  <si>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</si>
  <si>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</si>
  <si>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</si>
  <si>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</si>
  <si>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</si>
  <si>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</si>
  <si>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</si>
  <si>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</si>
  <si>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</si>
  <si>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</si>
  <si>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</si>
  <si>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</si>
  <si>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</si>
  <si>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</si>
  <si>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</si>
  <si>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</si>
  <si>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</si>
  <si>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</si>
  <si>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</si>
  <si>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</si>
  <si>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</si>
  <si>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</si>
  <si>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</si>
  <si>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</si>
  <si>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</si>
  <si>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</si>
  <si>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</si>
  <si>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</si>
  <si>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</si>
  <si>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</si>
  <si>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</si>
  <si>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</si>
  <si>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</si>
  <si>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</si>
  <si>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</si>
  <si>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</si>
  <si>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</si>
  <si>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</si>
  <si>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</si>
  <si>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</si>
  <si>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</si>
  <si>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</si>
  <si>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</si>
  <si>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</si>
  <si>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</si>
  <si>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</si>
  <si>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</si>
  <si>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</si>
  <si>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</si>
  <si>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</si>
  <si>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</si>
  <si>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</si>
  <si>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</si>
  <si>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</si>
  <si>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</si>
  <si>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</si>
  <si>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</si>
  <si>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</si>
  <si>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</si>
  <si>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</si>
  <si>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</si>
  <si>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</si>
  <si>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</si>
  <si>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</si>
  <si>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</si>
  <si>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</si>
  <si>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</si>
  <si>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</si>
  <si>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</si>
  <si>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</si>
  <si>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</si>
  <si>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</si>
  <si>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</si>
  <si>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</si>
  <si>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</si>
  <si>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</si>
  <si>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</si>
  <si>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</si>
  <si>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</si>
  <si>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</si>
  <si>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</si>
  <si>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</si>
  <si>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</si>
  <si>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</si>
  <si>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</si>
  <si>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</si>
  <si>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</si>
  <si>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</si>
  <si>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</si>
  <si>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</si>
  <si>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</si>
  <si>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</si>
  <si>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</si>
  <si>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</si>
  <si>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</si>
  <si>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</si>
  <si>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</si>
  <si>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</si>
  <si>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</si>
  <si>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</si>
  <si>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</si>
  <si>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</si>
  <si>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</si>
  <si>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</si>
  <si>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</si>
  <si>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</si>
  <si>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</si>
  <si>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</si>
  <si>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</si>
  <si>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</si>
  <si>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</si>
  <si>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</si>
  <si>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</si>
  <si>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</si>
  <si>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</si>
  <si>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</si>
  <si>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</si>
  <si>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</si>
  <si>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</si>
  <si>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</si>
  <si>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</si>
  <si>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</si>
  <si>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</si>
  <si>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</si>
  <si>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</si>
  <si>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</si>
  <si>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</si>
  <si>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</si>
  <si>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</si>
  <si>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</si>
  <si>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</si>
  <si>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</si>
  <si>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</si>
  <si>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</si>
  <si>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</si>
  <si>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</si>
  <si>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</si>
  <si>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</si>
  <si>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</si>
  <si>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</si>
  <si>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</si>
  <si>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</si>
  <si>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</si>
  <si>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</si>
  <si>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</si>
  <si>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</si>
  <si>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</si>
  <si>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</si>
  <si>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</si>
  <si>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</si>
  <si>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</si>
  <si>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</si>
  <si>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</si>
  <si>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</si>
  <si>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</si>
  <si>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</si>
  <si>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</si>
  <si>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</si>
  <si>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</si>
  <si>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</si>
  <si>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</si>
  <si>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</si>
  <si>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</si>
  <si>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</si>
  <si>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</si>
  <si>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</si>
  <si>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</si>
  <si>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</si>
  <si>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</si>
  <si>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</si>
  <si>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</si>
  <si>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</si>
  <si>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</si>
  <si>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</si>
  <si>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</si>
  <si>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</si>
  <si>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</si>
  <si>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</si>
  <si>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</si>
  <si>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</si>
  <si>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</si>
  <si>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</si>
  <si>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</si>
  <si>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</si>
  <si>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</si>
  <si>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</si>
  <si>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</si>
  <si>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</si>
  <si>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</si>
  <si>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</si>
  <si>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</si>
  <si>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</si>
  <si>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</si>
  <si>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</si>
  <si>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</si>
  <si>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</si>
  <si>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</si>
  <si>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</si>
  <si>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</si>
  <si>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</si>
  <si>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</si>
  <si>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</si>
  <si>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</si>
  <si>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</si>
  <si>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</si>
  <si>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</si>
  <si>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</si>
  <si>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</si>
  <si>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</si>
  <si>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</si>
  <si>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</si>
  <si>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</si>
  <si>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</si>
  <si>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</si>
  <si>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</si>
  <si>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</si>
  <si>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</si>
  <si>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</si>
  <si>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</si>
  <si>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</si>
  <si>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</si>
  <si>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</si>
  <si>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</si>
  <si>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</si>
  <si>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</si>
  <si>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</si>
  <si>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</si>
  <si>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</si>
  <si>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</si>
  <si>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</si>
  <si>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</si>
  <si>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</si>
  <si>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</si>
  <si>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</si>
  <si>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</si>
  <si>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</si>
  <si>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</si>
  <si>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</si>
  <si>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</si>
  <si>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</si>
  <si>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</si>
  <si>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</si>
  <si>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</si>
  <si>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</si>
  <si>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</si>
  <si>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</si>
  <si>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</si>
  <si>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</si>
  <si>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</si>
  <si>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</si>
  <si>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</si>
  <si>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</si>
  <si>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</si>
  <si>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</si>
  <si>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</si>
  <si>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</si>
  <si>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</si>
  <si>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</si>
  <si>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</si>
  <si>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</si>
  <si>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</si>
  <si>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</si>
  <si>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</si>
  <si>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</si>
  <si>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</si>
  <si>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</si>
  <si>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</si>
  <si>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</si>
  <si>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</si>
  <si>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</si>
  <si>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</si>
  <si>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</si>
  <si>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</si>
  <si>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</si>
  <si>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</si>
  <si>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</si>
  <si>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</si>
  <si>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</si>
  <si>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</si>
  <si>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</si>
  <si>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</si>
  <si>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</si>
  <si>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</si>
  <si>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</si>
  <si>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</si>
  <si>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</si>
  <si>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</si>
  <si>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</si>
  <si>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</si>
  <si>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</si>
  <si>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</si>
  <si>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</si>
  <si>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</si>
  <si>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</si>
  <si>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</si>
  <si>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</si>
  <si>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</si>
  <si>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</si>
  <si>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</si>
  <si>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</si>
  <si>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</si>
  <si>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</si>
  <si>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</si>
  <si>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</si>
  <si>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</si>
  <si>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</si>
  <si>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</si>
  <si>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</si>
  <si>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</si>
  <si>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</si>
  <si>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</si>
  <si>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</si>
  <si>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</si>
  <si>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</si>
  <si>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</si>
  <si>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</si>
  <si>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</si>
  <si>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</si>
  <si>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</si>
  <si>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</si>
  <si>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</si>
  <si>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</si>
  <si>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</si>
  <si>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</si>
  <si>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</si>
  <si>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</si>
  <si>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</si>
  <si>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</si>
  <si>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</si>
  <si>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</si>
  <si>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</si>
  <si>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</si>
  <si>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</si>
  <si>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</si>
  <si>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</si>
  <si>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</si>
  <si>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</si>
  <si>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</si>
  <si>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</si>
  <si>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</si>
  <si>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</si>
  <si>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</si>
  <si>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</si>
  <si>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</si>
  <si>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</si>
  <si>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</si>
  <si>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</si>
  <si>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</si>
  <si>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</si>
  <si>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</si>
  <si>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</si>
  <si>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</si>
  <si>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</si>
  <si>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</si>
  <si>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</si>
  <si>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</si>
  <si>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</si>
  <si>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</si>
  <si>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</si>
  <si>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</si>
  <si>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</si>
  <si>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</si>
  <si>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</si>
  <si>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</si>
  <si>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</si>
  <si>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</si>
  <si>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</si>
  <si>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</si>
  <si>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</si>
  <si>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</si>
  <si>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</si>
  <si>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</si>
  <si>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</si>
  <si>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</si>
  <si>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</si>
  <si>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</si>
  <si>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</si>
  <si>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</si>
  <si>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</si>
  <si>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</si>
  <si>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</si>
  <si>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</si>
  <si>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</si>
  <si>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</si>
  <si>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</si>
  <si>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</si>
  <si>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</si>
  <si>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</si>
  <si>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</si>
  <si>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</si>
  <si>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</si>
  <si>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</si>
  <si>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</si>
  <si>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</si>
  <si>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</si>
  <si>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</si>
  <si>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</si>
  <si>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</si>
  <si>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</si>
  <si>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</si>
  <si>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</si>
  <si>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</si>
  <si>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</si>
  <si>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</si>
  <si>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</si>
  <si>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</si>
  <si>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</si>
  <si>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</si>
  <si>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</si>
  <si>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</si>
  <si>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</si>
  <si>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</si>
  <si>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</si>
  <si>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</si>
  <si>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</si>
  <si>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</si>
  <si>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</si>
  <si>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</si>
  <si>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</si>
  <si>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</si>
  <si>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</si>
  <si>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</si>
  <si>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</si>
  <si>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</si>
  <si>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</si>
  <si>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</si>
  <si>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</si>
  <si>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</si>
  <si>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</si>
  <si>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</si>
  <si>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</si>
  <si>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</si>
  <si>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</si>
  <si>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</si>
  <si>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</si>
  <si>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</si>
  <si>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</si>
  <si>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</si>
  <si>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</si>
  <si>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</si>
  <si>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</si>
  <si>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</si>
  <si>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</si>
  <si>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</si>
  <si>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</si>
  <si>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</si>
  <si>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</si>
  <si>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</si>
  <si>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</si>
  <si>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</si>
  <si>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</si>
  <si>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</si>
  <si>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</si>
  <si>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</si>
  <si>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</si>
  <si>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</si>
  <si>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</si>
  <si>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</si>
  <si>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</si>
  <si>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</si>
  <si>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</si>
  <si>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</si>
  <si>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</si>
  <si>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</si>
  <si>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</si>
  <si>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</si>
  <si>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</si>
  <si>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</si>
  <si>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</si>
  <si>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</si>
  <si>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</si>
  <si>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</si>
  <si>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</si>
  <si>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</si>
  <si>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</si>
  <si>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</si>
  <si>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</si>
  <si>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</si>
  <si>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</si>
  <si>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</si>
  <si>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</si>
  <si>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</si>
  <si>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</si>
  <si>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</si>
  <si>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</si>
  <si>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</si>
  <si>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</si>
  <si>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</si>
  <si>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</si>
  <si>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</si>
  <si>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</si>
  <si>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</si>
  <si>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</si>
  <si>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</si>
  <si>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</si>
  <si>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</si>
  <si>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</si>
  <si>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</si>
  <si>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</si>
  <si>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</si>
  <si>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</si>
  <si>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</si>
  <si>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</si>
  <si>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</si>
  <si>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</si>
  <si>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</si>
  <si>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</si>
  <si>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</si>
  <si>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</si>
  <si>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</si>
  <si>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</si>
  <si>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</si>
  <si>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</si>
  <si>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</si>
  <si>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</si>
  <si>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</si>
  <si>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</si>
  <si>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</si>
  <si>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</si>
  <si>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</si>
  <si>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</si>
  <si>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</si>
  <si>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</si>
  <si>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</si>
  <si>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</si>
  <si>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</si>
  <si>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</si>
  <si>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</si>
  <si>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</si>
  <si>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</si>
  <si>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</si>
  <si>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</si>
  <si>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</si>
  <si>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</si>
  <si>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</si>
  <si>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</si>
  <si>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</si>
  <si>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</si>
  <si>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</si>
  <si>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</si>
  <si>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</si>
  <si>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</si>
  <si>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</si>
  <si>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</si>
  <si>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</si>
  <si>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</si>
  <si>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</si>
  <si>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</si>
  <si>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</si>
  <si>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</si>
  <si>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</si>
  <si>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</si>
  <si>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</si>
  <si>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</si>
  <si>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</si>
  <si>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</si>
  <si>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</si>
  <si>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</si>
  <si>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</si>
  <si>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</si>
  <si>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</si>
  <si>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</si>
  <si>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</si>
  <si>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</si>
  <si>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</si>
  <si>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</si>
  <si>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</si>
  <si>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</si>
  <si>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</si>
  <si>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</si>
  <si>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</si>
  <si>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</si>
  <si>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</si>
  <si>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</si>
  <si>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</si>
  <si>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</si>
  <si>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</si>
  <si>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</si>
  <si>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</si>
  <si>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</si>
  <si>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</si>
  <si>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</si>
  <si>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</si>
  <si>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</si>
  <si>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</si>
  <si>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</si>
  <si>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</si>
  <si>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</si>
  <si>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</si>
  <si>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</si>
  <si>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</si>
  <si>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</si>
  <si>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</si>
  <si>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</si>
  <si>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</si>
  <si>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</si>
  <si>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</si>
  <si>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</si>
  <si>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</si>
  <si>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</si>
  <si>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</si>
  <si>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</si>
  <si>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</si>
  <si>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</si>
  <si>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</si>
  <si>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</si>
  <si>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</si>
  <si>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</si>
  <si>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</si>
  <si>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</si>
  <si>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</si>
  <si>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</si>
  <si>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</si>
  <si>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</si>
  <si>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</si>
  <si>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</si>
  <si>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</si>
  <si>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</si>
  <si>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</si>
  <si>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</si>
  <si>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</si>
  <si>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</si>
  <si>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</si>
  <si>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</si>
  <si>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</si>
  <si>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</si>
  <si>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</si>
  <si>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</si>
  <si>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</si>
  <si>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</si>
  <si>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</si>
  <si>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</si>
  <si>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</si>
  <si>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</si>
  <si>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</si>
  <si>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</si>
  <si>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</si>
  <si>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</si>
  <si>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</si>
  <si>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</si>
  <si>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</si>
  <si>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</si>
  <si>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</si>
  <si>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</si>
  <si>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</si>
  <si>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</si>
  <si>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</si>
  <si>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</si>
  <si>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</si>
  <si>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</si>
  <si>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</si>
  <si>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</si>
  <si>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</si>
  <si>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</si>
  <si>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</si>
  <si>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</si>
  <si>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</si>
  <si>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</si>
  <si>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</si>
  <si>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</si>
  <si>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</si>
  <si>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</si>
  <si>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</si>
  <si>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</si>
  <si>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</si>
  <si>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</si>
  <si>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</si>
  <si>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</si>
  <si>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</si>
  <si>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</si>
  <si>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</si>
  <si>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</si>
  <si>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</si>
  <si>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</si>
  <si>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</si>
  <si>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</si>
  <si>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</si>
  <si>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</si>
  <si>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</si>
  <si>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</si>
  <si>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</si>
  <si>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</si>
  <si>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</si>
  <si>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</si>
  <si>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</si>
  <si>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</si>
  <si>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</si>
  <si>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</si>
  <si>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</si>
  <si>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</si>
  <si>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</si>
  <si>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</si>
  <si>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</si>
  <si>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</si>
  <si>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</si>
  <si>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</si>
  <si>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</si>
  <si>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</si>
  <si>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</si>
  <si>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</si>
  <si>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</si>
  <si>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</si>
  <si>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</si>
  <si>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</si>
  <si>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</si>
  <si>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</si>
  <si>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</si>
  <si>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</si>
  <si>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</si>
  <si>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</si>
  <si>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</si>
  <si>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</si>
  <si>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</si>
  <si>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</si>
  <si>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</si>
  <si>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</si>
  <si>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</si>
  <si>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</si>
  <si>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</si>
  <si>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</si>
  <si>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</si>
  <si>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</si>
  <si>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</si>
  <si>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</si>
  <si>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</si>
  <si>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</si>
  <si>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</si>
  <si>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</si>
  <si>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</si>
  <si>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</si>
  <si>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</si>
  <si>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</si>
  <si>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</si>
  <si>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</si>
  <si>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</si>
  <si>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</si>
  <si>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</si>
  <si>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</si>
  <si>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</si>
  <si>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</si>
  <si>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</si>
  <si>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</si>
  <si>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</si>
  <si>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</si>
  <si>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</si>
  <si>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</si>
  <si>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</si>
  <si>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</si>
  <si>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</si>
  <si>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</si>
  <si>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</si>
  <si>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</si>
  <si>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</si>
  <si>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</si>
  <si>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</si>
  <si>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</si>
  <si>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</si>
  <si>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</si>
  <si>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</si>
  <si>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</si>
  <si>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</si>
  <si>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</si>
  <si>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</si>
  <si>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</si>
  <si>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</si>
  <si>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</si>
  <si>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</si>
  <si>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</si>
  <si>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</si>
  <si>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</si>
  <si>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</si>
  <si>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</si>
  <si>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</si>
  <si>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</si>
  <si>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</si>
  <si>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</si>
  <si>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</si>
  <si>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</si>
  <si>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</si>
  <si>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</si>
  <si>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</si>
  <si>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</si>
  <si>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</si>
  <si>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</si>
  <si>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</si>
  <si>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</si>
  <si>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</si>
  <si>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</si>
  <si>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</si>
  <si>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</si>
  <si>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</si>
  <si>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</si>
  <si>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</si>
  <si>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</si>
  <si>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</si>
  <si>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</si>
  <si>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</si>
  <si>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</si>
  <si>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</si>
  <si>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</si>
  <si>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</si>
  <si>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</si>
  <si>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</si>
  <si>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</si>
  <si>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</si>
  <si>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</si>
  <si>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</si>
  <si>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</si>
  <si>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</si>
  <si>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</si>
  <si>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</si>
  <si>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</si>
  <si>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</si>
  <si>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</si>
  <si>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</si>
  <si>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</si>
  <si>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</si>
  <si>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</si>
  <si>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</si>
  <si>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</si>
  <si>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</si>
  <si>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</si>
  <si>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</si>
  <si>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</si>
  <si>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</si>
  <si>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</si>
  <si>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</si>
  <si>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</si>
  <si>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</si>
  <si>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</si>
  <si>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</si>
  <si>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</si>
  <si>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</si>
  <si>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</si>
  <si>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</si>
  <si>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</si>
  <si>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</si>
  <si>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</si>
  <si>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</si>
  <si>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</si>
  <si>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</si>
  <si>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</si>
  <si>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</si>
  <si>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</si>
  <si>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</si>
  <si>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</si>
  <si>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</si>
  <si>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</si>
  <si>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</si>
  <si>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</si>
  <si>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</si>
  <si>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</si>
  <si>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</si>
  <si>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</si>
  <si>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</si>
  <si>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</si>
  <si>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</si>
  <si>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</si>
  <si>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</si>
  <si>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</si>
  <si>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</si>
  <si>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</si>
  <si>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</si>
  <si>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</si>
  <si>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</si>
  <si>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</si>
  <si>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</si>
  <si>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</si>
  <si>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</si>
  <si>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</si>
  <si>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</si>
  <si>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</si>
  <si>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</si>
  <si>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</si>
  <si>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</si>
  <si>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</si>
  <si>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</si>
  <si>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</si>
  <si>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</si>
  <si>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</si>
  <si>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</si>
  <si>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</si>
  <si>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</si>
  <si>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</si>
  <si>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</si>
  <si>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</si>
  <si>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</si>
  <si>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</si>
  <si>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</si>
  <si>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</si>
  <si>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</si>
  <si>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</si>
  <si>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</si>
  <si>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</si>
  <si>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</si>
  <si>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</si>
  <si>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</si>
  <si>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</si>
  <si>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</si>
  <si>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</si>
  <si>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</si>
  <si>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</si>
  <si>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</si>
  <si>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</si>
  <si>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</si>
  <si>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</si>
  <si>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</si>
  <si>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</si>
  <si>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</si>
  <si>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</si>
  <si>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</si>
  <si>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</si>
  <si>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</si>
  <si>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</si>
  <si>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</si>
  <si>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</si>
  <si>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</si>
  <si>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</si>
  <si>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</si>
  <si>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</si>
  <si>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</si>
  <si>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</si>
  <si>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</si>
  <si>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</si>
  <si>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</si>
  <si>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</si>
  <si>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</si>
  <si>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</si>
  <si>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</si>
  <si>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</si>
  <si>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</si>
  <si>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</si>
  <si>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</si>
  <si>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</si>
  <si>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</si>
  <si>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</si>
  <si>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</si>
  <si>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</si>
  <si>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</si>
  <si>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</si>
  <si>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</si>
  <si>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</si>
  <si>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</si>
  <si>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</si>
  <si>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</si>
  <si>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</si>
  <si>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</si>
  <si>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</si>
  <si>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</si>
  <si>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</si>
  <si>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</si>
  <si>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</si>
  <si>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</si>
  <si>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</si>
  <si>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</si>
  <si>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</si>
  <si>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</si>
  <si>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</si>
  <si>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</si>
  <si>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</si>
  <si>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</si>
  <si>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</si>
  <si>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</si>
  <si>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</si>
  <si>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</si>
  <si>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</si>
  <si>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</si>
  <si>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</si>
  <si>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</si>
  <si>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</si>
  <si>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</si>
  <si>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</si>
  <si>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</si>
  <si>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</si>
  <si>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</si>
  <si>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</si>
  <si>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</si>
  <si>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</si>
  <si>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</si>
  <si>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</si>
  <si>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</si>
  <si>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</si>
  <si>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</si>
  <si>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</si>
  <si>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</si>
  <si>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</si>
  <si>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</si>
  <si>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</si>
  <si>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</si>
  <si>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</si>
  <si>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</si>
  <si>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</si>
  <si>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</si>
  <si>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</si>
  <si>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</si>
  <si>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</si>
  <si>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</si>
  <si>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</si>
  <si>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</si>
  <si>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</si>
  <si>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</si>
  <si>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</si>
  <si>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</si>
  <si>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</si>
  <si>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</si>
  <si>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</si>
  <si>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</si>
  <si>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</si>
  <si>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</si>
  <si>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</si>
  <si>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</si>
  <si>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</si>
  <si>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</si>
  <si>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</si>
  <si>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</si>
  <si>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</si>
  <si>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</si>
  <si>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</si>
  <si>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</si>
  <si>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</si>
  <si>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</si>
  <si>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</si>
  <si>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</si>
  <si>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</si>
  <si>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</si>
  <si>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</si>
  <si>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</si>
  <si>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</si>
  <si>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</si>
  <si>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</si>
  <si>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</si>
  <si>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</si>
  <si>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</si>
  <si>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</si>
  <si>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</si>
  <si>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</si>
  <si>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</si>
  <si>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</si>
  <si>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</si>
  <si>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</si>
  <si>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</si>
  <si>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</si>
  <si>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</si>
  <si>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</si>
  <si>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</si>
  <si>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</si>
  <si>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</si>
  <si>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</si>
  <si>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</si>
  <si>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</si>
  <si>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</si>
  <si>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</si>
  <si>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</si>
  <si>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</si>
  <si>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</si>
  <si>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</si>
  <si>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</si>
  <si>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</si>
  <si>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</si>
  <si>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</si>
  <si>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</si>
  <si>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</si>
  <si>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</si>
  <si>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</si>
  <si>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</si>
  <si>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</si>
  <si>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</si>
  <si>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</si>
  <si>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</si>
  <si>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</si>
  <si>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</si>
  <si>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</si>
  <si>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</si>
  <si>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</si>
  <si>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</si>
  <si>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</si>
  <si>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</si>
  <si>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</si>
  <si>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</si>
  <si>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</si>
  <si>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</si>
  <si>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</si>
  <si>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</si>
  <si>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</si>
  <si>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</si>
  <si>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</si>
  <si>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</si>
  <si>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</si>
  <si>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</si>
  <si>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</si>
  <si>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</si>
  <si>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</si>
  <si>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</si>
  <si>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</si>
  <si>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</si>
  <si>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</si>
  <si>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</si>
  <si>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</si>
  <si>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</si>
  <si>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</si>
  <si>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</si>
  <si>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</si>
  <si>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</si>
  <si>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</si>
  <si>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</si>
  <si>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</si>
  <si>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</si>
  <si>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</si>
  <si>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</si>
  <si>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</si>
  <si>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</si>
  <si>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</si>
  <si>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</si>
  <si>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</si>
  <si>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</si>
  <si>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</si>
  <si>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</si>
  <si>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</si>
  <si>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</si>
  <si>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</si>
  <si>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</si>
  <si>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</si>
  <si>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</si>
  <si>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</si>
  <si>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</si>
  <si>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</si>
  <si>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</si>
  <si>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</si>
  <si>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</si>
  <si>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</si>
  <si>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</si>
  <si>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</si>
  <si>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</si>
  <si>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</si>
  <si>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</si>
  <si>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</si>
  <si>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</si>
  <si>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</si>
  <si>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</si>
  <si>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</si>
  <si>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</si>
  <si>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</si>
  <si>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</si>
  <si>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</si>
  <si>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</si>
  <si>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</si>
  <si>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</si>
  <si>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</si>
  <si>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</si>
  <si>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</si>
  <si>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</si>
  <si>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</si>
  <si>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</si>
  <si>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</si>
  <si>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</si>
  <si>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</si>
  <si>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</si>
  <si>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</si>
  <si>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</si>
  <si>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</si>
  <si>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</si>
  <si>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</si>
  <si>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</si>
  <si>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</si>
  <si>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</si>
  <si>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</si>
  <si>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</si>
  <si>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</si>
  <si>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</si>
  <si>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</si>
  <si>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</si>
  <si>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</si>
  <si>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</si>
  <si>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</si>
  <si>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</si>
  <si>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</si>
  <si>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</si>
  <si>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</si>
  <si>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</si>
  <si>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</si>
  <si>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</si>
  <si>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</si>
  <si>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</si>
  <si>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</si>
  <si>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</si>
  <si>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</si>
  <si>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</si>
  <si>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</si>
  <si>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</si>
  <si>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</si>
  <si>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</si>
  <si>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</si>
  <si>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</si>
  <si>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</si>
  <si>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</si>
  <si>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</si>
  <si>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</si>
  <si>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</si>
  <si>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</si>
  <si>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</si>
  <si>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</si>
  <si>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</si>
  <si>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</si>
  <si>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</si>
  <si>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</si>
  <si>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</si>
  <si>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</si>
  <si>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</si>
  <si>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</si>
  <si>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</si>
  <si>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</si>
  <si>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</si>
  <si>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</si>
  <si>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</si>
  <si>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</si>
  <si>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</si>
  <si>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</si>
  <si>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</si>
  <si>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</si>
  <si>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</si>
  <si>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</si>
  <si>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</si>
  <si>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</si>
  <si>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</si>
  <si>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</si>
  <si>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</si>
  <si>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</si>
  <si>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</si>
  <si>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</si>
  <si>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</si>
  <si>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</si>
  <si>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</si>
  <si>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</si>
  <si>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</si>
  <si>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</si>
  <si>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</si>
  <si>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</si>
  <si>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</si>
  <si>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</si>
  <si>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</si>
  <si>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</si>
  <si>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</si>
  <si>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</si>
  <si>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</si>
  <si>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</si>
  <si>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</si>
  <si>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</si>
  <si>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</si>
  <si>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</si>
  <si>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</si>
  <si>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</si>
  <si>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</si>
  <si>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</si>
  <si>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</si>
  <si>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</si>
  <si>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</si>
  <si>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</si>
  <si>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</si>
  <si>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</si>
  <si>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</si>
  <si>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</si>
  <si>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</si>
  <si>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</si>
  <si>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</si>
  <si>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</si>
  <si>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</si>
  <si>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</si>
  <si>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</si>
  <si>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</si>
  <si>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</si>
  <si>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</si>
  <si>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</si>
  <si>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</si>
  <si>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</si>
  <si>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</si>
  <si>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</si>
  <si>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</si>
  <si>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</si>
  <si>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</si>
  <si>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</si>
  <si>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</si>
  <si>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</si>
  <si>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</si>
  <si>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</si>
  <si>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</si>
  <si>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</si>
  <si>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</si>
  <si>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</si>
  <si>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</si>
  <si>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</si>
  <si>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</si>
  <si>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</si>
  <si>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</si>
  <si>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</si>
  <si>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</si>
  <si>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</si>
  <si>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</si>
  <si>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</si>
  <si>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</si>
  <si>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</si>
  <si>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</si>
  <si>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</si>
  <si>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</si>
  <si>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</si>
  <si>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</si>
  <si>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</si>
  <si>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</si>
  <si>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</si>
  <si>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</si>
  <si>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</si>
  <si>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</si>
  <si>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</si>
  <si>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</si>
  <si>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</si>
  <si>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</si>
  <si>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</si>
  <si>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</si>
  <si>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</si>
  <si>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</si>
  <si>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</si>
  <si>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</si>
  <si>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</si>
  <si>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</si>
  <si>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</si>
  <si>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</si>
  <si>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</si>
  <si>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</si>
  <si>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</si>
  <si>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</si>
  <si>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</si>
  <si>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</si>
  <si>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</si>
  <si>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</si>
  <si>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</si>
  <si>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</si>
  <si>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</si>
  <si>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</si>
  <si>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</si>
  <si>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</si>
  <si>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</si>
  <si>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</si>
  <si>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</si>
  <si>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</si>
  <si>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</si>
  <si>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</si>
  <si>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</si>
  <si>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</si>
  <si>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</si>
  <si>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</si>
  <si>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</si>
  <si>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</si>
  <si>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</si>
  <si>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</si>
  <si>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</si>
  <si>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</si>
  <si>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</si>
  <si>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</si>
  <si>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</si>
  <si>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</si>
  <si>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</si>
  <si>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</si>
  <si>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</si>
  <si>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</si>
  <si>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</si>
  <si>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</si>
  <si>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</si>
  <si>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</si>
  <si>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</si>
  <si>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</si>
  <si>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</si>
  <si>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</si>
  <si>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</si>
  <si>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</si>
  <si>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</si>
  <si>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</si>
  <si>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</si>
  <si>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</si>
  <si>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</si>
  <si>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</si>
  <si>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</si>
  <si>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</si>
  <si>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</si>
  <si>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</si>
  <si>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</si>
  <si>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</si>
  <si>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</si>
  <si>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</si>
  <si>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</si>
  <si>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</si>
  <si>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</si>
  <si>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</si>
  <si>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</si>
  <si>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</si>
  <si>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</si>
  <si>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</si>
  <si>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</si>
  <si>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</si>
  <si>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</si>
  <si>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</si>
  <si>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</si>
  <si>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</si>
  <si>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</si>
  <si>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</si>
  <si>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</si>
  <si>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</si>
  <si>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</si>
  <si>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</si>
  <si>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</si>
  <si>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</si>
  <si>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</si>
  <si>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</si>
  <si>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</si>
  <si>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</si>
  <si>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</si>
  <si>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</si>
  <si>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</si>
  <si>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</si>
  <si>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</si>
  <si>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</si>
  <si>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</si>
  <si>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</si>
  <si>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</si>
  <si>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</si>
  <si>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</si>
  <si>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</si>
  <si>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</si>
  <si>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</si>
  <si>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</si>
  <si>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</si>
  <si>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</si>
  <si>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</si>
  <si>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</si>
  <si>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</si>
  <si>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</si>
  <si>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</si>
  <si>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</si>
  <si>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</si>
  <si>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</si>
  <si>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</si>
  <si>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</si>
  <si>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</si>
  <si>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</si>
  <si>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</si>
  <si>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</si>
  <si>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</si>
  <si>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</si>
  <si>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</si>
  <si>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</si>
  <si>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</si>
  <si>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</si>
  <si>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</si>
  <si>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</si>
  <si>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</si>
  <si>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</si>
  <si>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</si>
  <si>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</si>
  <si>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</si>
  <si>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</si>
  <si>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</si>
  <si>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</si>
  <si>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</si>
  <si>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</si>
  <si>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</si>
  <si>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</si>
  <si>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</si>
  <si>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</si>
  <si>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</si>
  <si>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</si>
  <si>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</si>
  <si>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</si>
  <si>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</si>
  <si>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</si>
  <si>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</si>
  <si>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</si>
  <si>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</si>
  <si>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</si>
  <si>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</si>
  <si>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</si>
  <si>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</si>
  <si>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</si>
  <si>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</si>
  <si>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</si>
  <si>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</si>
  <si>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</si>
  <si>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</si>
  <si>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</si>
  <si>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</si>
  <si>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</si>
  <si>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</si>
  <si>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</si>
  <si>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</si>
  <si>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</si>
  <si>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</si>
  <si>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</si>
  <si>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</si>
  <si>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</si>
  <si>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</si>
  <si>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</si>
  <si>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</si>
  <si>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</si>
  <si>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</si>
  <si>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</si>
  <si>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</si>
  <si>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</si>
  <si>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</si>
  <si>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</si>
  <si>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</si>
  <si>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</si>
  <si>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</si>
  <si>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</si>
  <si>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</si>
  <si>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</si>
  <si>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</si>
  <si>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</si>
  <si>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</si>
  <si>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</si>
  <si>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</si>
  <si>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</si>
  <si>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</si>
  <si>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</si>
  <si>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</si>
  <si>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</si>
  <si>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</si>
  <si>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</si>
  <si>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</si>
  <si>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</si>
  <si>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</si>
  <si>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</si>
  <si>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</si>
  <si>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</si>
  <si>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</si>
  <si>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</si>
  <si>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</si>
  <si>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</si>
  <si>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</si>
  <si>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</si>
  <si>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</si>
  <si>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</si>
  <si>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</si>
  <si>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</si>
  <si>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</si>
  <si>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</si>
  <si>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</si>
  <si>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</si>
  <si>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</si>
  <si>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</si>
  <si>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</si>
  <si>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</si>
  <si>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</si>
  <si>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</si>
  <si>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</si>
  <si>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</si>
  <si>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</si>
  <si>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</si>
  <si>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</si>
  <si>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</si>
  <si>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</si>
  <si>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</si>
  <si>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</si>
  <si>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</si>
  <si>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</si>
  <si>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</si>
  <si>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</si>
  <si>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</si>
  <si>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</si>
  <si>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</si>
  <si>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</si>
  <si>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</si>
  <si>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</si>
  <si>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</si>
  <si>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</si>
  <si>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</si>
  <si>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</si>
  <si>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</si>
  <si>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</si>
  <si>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</si>
  <si>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</si>
  <si>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</si>
  <si>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</si>
  <si>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</si>
  <si>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</si>
  <si>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</si>
  <si>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</si>
  <si>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</si>
  <si>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</si>
  <si>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</si>
  <si>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</si>
  <si>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</si>
  <si>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</si>
  <si>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</si>
  <si>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</si>
  <si>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</si>
  <si>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</si>
  <si>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</si>
  <si>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</si>
  <si>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</si>
  <si>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</si>
  <si>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</si>
  <si>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</si>
  <si>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</si>
  <si>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</si>
  <si>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</si>
  <si>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</si>
  <si>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</si>
  <si>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</si>
  <si>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</si>
  <si>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</si>
  <si>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</si>
  <si>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</si>
  <si>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</si>
  <si>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</si>
  <si>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</si>
  <si>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</si>
  <si>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</si>
  <si>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</si>
  <si>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</si>
  <si>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</si>
  <si>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</si>
  <si>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</si>
  <si>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</si>
  <si>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</si>
  <si>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</si>
  <si>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</si>
  <si>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</si>
  <si>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</si>
  <si>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</si>
  <si>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</si>
  <si>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</si>
  <si>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</si>
  <si>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</si>
  <si>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</si>
  <si>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</si>
  <si>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</si>
  <si>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</si>
  <si>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</si>
  <si>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</si>
  <si>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</si>
  <si>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</si>
  <si>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</si>
  <si>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</si>
  <si>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</si>
  <si>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</si>
  <si>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</si>
  <si>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</si>
  <si>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</si>
  <si>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</si>
  <si>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</si>
  <si>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</si>
  <si>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</si>
  <si>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</si>
  <si>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</si>
  <si>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</si>
  <si>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</si>
  <si>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</si>
  <si>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</si>
  <si>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</si>
  <si>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</si>
  <si>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</si>
  <si>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</si>
  <si>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</si>
  <si>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</si>
  <si>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</si>
  <si>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</si>
  <si>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</si>
  <si>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</si>
  <si>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</si>
  <si>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</si>
  <si>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</si>
  <si>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</si>
  <si>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</si>
  <si>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</si>
  <si>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</si>
  <si>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</si>
  <si>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</si>
  <si>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</si>
  <si>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</si>
  <si>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</si>
  <si>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</si>
  <si>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</si>
  <si>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</si>
  <si>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</si>
  <si>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</si>
  <si>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</si>
  <si>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</si>
  <si>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</si>
  <si>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</si>
  <si>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</si>
  <si>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</si>
  <si>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</si>
  <si>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</si>
  <si>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</si>
  <si>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</si>
  <si>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</si>
  <si>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</si>
  <si>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</si>
  <si>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</si>
  <si>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</si>
  <si>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</si>
  <si>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</si>
  <si>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</si>
  <si>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</si>
  <si>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</si>
  <si>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</si>
  <si>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</si>
  <si>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</si>
  <si>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</si>
  <si>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</si>
  <si>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</si>
  <si>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</si>
  <si>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</si>
  <si>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</si>
  <si>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</si>
  <si>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</si>
  <si>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</si>
  <si>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</si>
  <si>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</si>
  <si>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</si>
  <si>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</si>
  <si>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</si>
  <si>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</si>
  <si>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</si>
  <si>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</si>
  <si>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</si>
  <si>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</si>
  <si>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</si>
  <si>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</si>
  <si>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</si>
  <si>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</si>
  <si>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</si>
  <si>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</si>
  <si>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</si>
  <si>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</si>
  <si>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</si>
  <si>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</si>
  <si>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</si>
  <si>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</si>
  <si>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</si>
  <si>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</si>
  <si>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</si>
  <si>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</si>
  <si>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</si>
  <si>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</si>
  <si>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</si>
  <si>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</si>
  <si>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</si>
  <si>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</si>
  <si>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</si>
  <si>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</si>
  <si>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</si>
  <si>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</si>
  <si>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</si>
  <si>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</si>
  <si>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</si>
  <si>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</si>
  <si>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</si>
  <si>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</si>
  <si>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</si>
  <si>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</si>
  <si>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</si>
  <si>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</si>
  <si>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</si>
  <si>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</si>
  <si>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</si>
  <si>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</si>
  <si>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</si>
  <si>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</si>
  <si>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</si>
  <si>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</si>
  <si>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</si>
  <si>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</si>
  <si>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</si>
  <si>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</si>
  <si>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</si>
  <si>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</si>
  <si>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</si>
  <si>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</si>
  <si>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</si>
  <si>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</si>
  <si>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</si>
  <si>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</si>
  <si>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</si>
  <si>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</si>
  <si>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</si>
  <si>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</si>
  <si>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</si>
  <si>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</si>
  <si>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</si>
  <si>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</si>
  <si>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</si>
  <si>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</si>
  <si>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</si>
  <si>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</si>
  <si>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</si>
  <si>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</si>
  <si>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</si>
  <si>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</si>
  <si>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</si>
  <si>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</si>
  <si>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</si>
  <si>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</si>
  <si>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</si>
  <si>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</si>
  <si>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</si>
  <si>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</si>
  <si>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</si>
  <si>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</si>
  <si>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</si>
  <si>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</si>
  <si>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</si>
  <si>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</si>
  <si>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</si>
  <si>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</si>
  <si>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</si>
  <si>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</si>
  <si>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</si>
  <si>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</si>
  <si>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</si>
  <si>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</si>
  <si>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</si>
  <si>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</si>
  <si>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</si>
  <si>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</si>
  <si>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</si>
  <si>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</si>
  <si>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</si>
  <si>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</si>
  <si>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</si>
  <si>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</si>
  <si>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</si>
  <si>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</si>
  <si>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</si>
  <si>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</si>
  <si>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</si>
  <si>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</si>
  <si>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</si>
  <si>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</si>
  <si>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</si>
  <si>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</si>
  <si>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</si>
  <si>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</si>
  <si>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</si>
  <si>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</si>
  <si>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</si>
  <si>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</si>
  <si>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</si>
  <si>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</si>
  <si>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</si>
  <si>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</si>
  <si>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</si>
  <si>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</si>
  <si>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</si>
  <si>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</si>
  <si>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</si>
  <si>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</si>
  <si>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</si>
  <si>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</si>
  <si>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</si>
  <si>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</si>
  <si>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</si>
  <si>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</si>
  <si>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</si>
  <si>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</si>
  <si>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</si>
  <si>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</si>
  <si>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</si>
  <si>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</si>
  <si>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</si>
  <si>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</si>
  <si>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</si>
  <si>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</si>
  <si>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</si>
  <si>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</si>
  <si>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</si>
  <si>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</si>
  <si>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</si>
  <si>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</si>
  <si>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</si>
  <si>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</si>
  <si>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</si>
  <si>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</si>
  <si>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</si>
  <si>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</si>
  <si>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</si>
  <si>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</si>
  <si>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</si>
  <si>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</si>
  <si>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</si>
  <si>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</si>
  <si>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</si>
  <si>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</si>
  <si>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</si>
  <si>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</si>
  <si>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</si>
  <si>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</si>
  <si>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</si>
  <si>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</si>
  <si>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</si>
  <si>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</si>
  <si>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</si>
  <si>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</si>
  <si>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</si>
  <si>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</si>
  <si>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</si>
  <si>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</si>
  <si>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</si>
  <si>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</si>
  <si>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</si>
  <si>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</si>
  <si>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</si>
  <si>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</si>
  <si>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</si>
  <si>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</si>
  <si>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</si>
  <si>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</si>
  <si>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</si>
  <si>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</si>
  <si>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</si>
  <si>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</si>
  <si>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</si>
  <si>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</si>
  <si>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</si>
  <si>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</si>
  <si>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</si>
  <si>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</si>
  <si>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</si>
  <si>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</si>
  <si>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</si>
  <si>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</si>
  <si>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</si>
  <si>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</si>
  <si>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</si>
  <si>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</si>
  <si>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</si>
  <si>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</si>
  <si>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</si>
  <si>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</si>
  <si>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</si>
  <si>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</si>
  <si>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</si>
  <si>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</si>
  <si>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</si>
  <si>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</si>
  <si>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</si>
  <si>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</si>
  <si>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</si>
  <si>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</si>
  <si>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</si>
  <si>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</si>
  <si>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</si>
  <si>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</si>
  <si>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</si>
  <si>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</si>
  <si>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</si>
  <si>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</si>
  <si>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</si>
  <si>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</si>
  <si>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</si>
  <si>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</si>
  <si>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</si>
  <si>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</si>
  <si>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</si>
  <si>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</si>
  <si>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</si>
  <si>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</si>
  <si>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</si>
  <si>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</si>
  <si>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</si>
  <si>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</si>
  <si>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</si>
  <si>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</si>
  <si>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</si>
  <si>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</si>
  <si>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</si>
  <si>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</si>
  <si>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</si>
  <si>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</si>
  <si>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</si>
  <si>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</si>
  <si>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</si>
  <si>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</si>
  <si>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</si>
  <si>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</si>
  <si>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</si>
  <si>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</si>
  <si>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</si>
  <si>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</si>
  <si>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</si>
  <si>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</si>
  <si>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</si>
  <si>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</si>
  <si>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</si>
  <si>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</si>
  <si>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</si>
  <si>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</si>
  <si>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</si>
  <si>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</si>
  <si>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</si>
  <si>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</si>
  <si>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</si>
  <si>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</si>
  <si>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</si>
  <si>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</si>
  <si>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</si>
  <si>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</si>
  <si>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</si>
  <si>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</si>
  <si>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</si>
  <si>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</si>
  <si>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</si>
  <si>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</si>
  <si>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</si>
  <si>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</si>
  <si>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</si>
  <si>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</si>
  <si>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</si>
  <si>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</si>
  <si>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</si>
  <si>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</si>
  <si>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</si>
  <si>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</si>
  <si>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</si>
  <si>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</si>
  <si>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</si>
  <si>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</si>
  <si>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</si>
  <si>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</si>
  <si>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</si>
  <si>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</si>
  <si>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</si>
  <si>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</si>
  <si>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</si>
  <si>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</si>
  <si>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</si>
  <si>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</si>
  <si>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</si>
  <si>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</si>
  <si>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</si>
  <si>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</si>
  <si>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</si>
  <si>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</si>
  <si>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</si>
  <si>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</si>
  <si>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</si>
  <si>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</si>
  <si>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</si>
  <si>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</si>
  <si>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</si>
  <si>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</si>
  <si>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</si>
  <si>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</si>
  <si>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</si>
  <si>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</si>
  <si>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</si>
  <si>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</si>
  <si>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</si>
  <si>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</si>
  <si>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</si>
  <si>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</si>
  <si>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</si>
  <si>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</si>
  <si>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</si>
  <si>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</si>
  <si>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</si>
  <si>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</si>
  <si>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</si>
  <si>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</si>
  <si>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</si>
  <si>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</si>
  <si>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</si>
  <si>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</si>
  <si>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</si>
  <si>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</si>
  <si>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</si>
  <si>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</si>
  <si>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</si>
  <si>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</si>
  <si>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</si>
  <si>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</si>
  <si>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</si>
  <si>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</si>
  <si>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</si>
  <si>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</si>
  <si>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</si>
  <si>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</si>
  <si>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</si>
  <si>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</si>
  <si>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</si>
  <si>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</si>
  <si>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</si>
  <si>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</si>
  <si>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</si>
  <si>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</si>
  <si>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</si>
  <si>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</si>
  <si>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</si>
  <si>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</si>
  <si>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</si>
  <si>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</si>
  <si>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</si>
  <si>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</si>
  <si>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</si>
  <si>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</si>
  <si>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</si>
  <si>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</si>
  <si>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</si>
  <si>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</si>
  <si>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</si>
  <si>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</si>
  <si>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</si>
  <si>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</si>
  <si>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</si>
  <si>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</si>
  <si>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</si>
  <si>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</si>
  <si>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</si>
  <si>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</si>
  <si>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</si>
  <si>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</si>
  <si>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</si>
  <si>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</si>
  <si>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</si>
  <si>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</si>
  <si>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</si>
  <si>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</si>
  <si>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</si>
  <si>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</si>
  <si>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</si>
  <si>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</si>
  <si>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</si>
  <si>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</si>
  <si>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</si>
  <si>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</si>
  <si>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</si>
  <si>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</si>
  <si>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</si>
  <si>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</si>
  <si>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</si>
  <si>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</si>
  <si>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</si>
  <si>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</si>
  <si>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</si>
  <si>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</si>
  <si>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</si>
  <si>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</si>
  <si>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</si>
  <si>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</si>
  <si>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</si>
  <si>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</si>
  <si>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</si>
  <si>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</si>
  <si>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</si>
  <si>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</si>
  <si>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</si>
  <si>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</si>
  <si>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</si>
  <si>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</si>
  <si>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</si>
  <si>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</si>
  <si>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</si>
  <si>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</si>
  <si>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</si>
  <si>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</si>
  <si>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</si>
  <si>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</si>
  <si>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</si>
  <si>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</si>
  <si>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</si>
  <si>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</si>
  <si>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</si>
  <si>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</si>
  <si>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</si>
  <si>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</si>
  <si>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</si>
  <si>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</si>
  <si>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</si>
  <si>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</si>
  <si>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</si>
  <si>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</si>
  <si>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</si>
  <si>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</si>
  <si>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</si>
  <si>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</si>
  <si>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</si>
  <si>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</si>
  <si>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</si>
  <si>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</si>
  <si>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</si>
  <si>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</si>
  <si>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</si>
  <si>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</si>
  <si>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</si>
  <si>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</si>
  <si>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</si>
  <si>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</si>
  <si>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</si>
  <si>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</si>
  <si>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</si>
  <si>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</si>
  <si>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</si>
  <si>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</si>
  <si>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</si>
  <si>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</si>
  <si>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</si>
  <si>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</si>
  <si>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</si>
  <si>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</si>
  <si>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</si>
  <si>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</si>
  <si>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</si>
  <si>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</si>
  <si>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</si>
  <si>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</si>
  <si>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</si>
  <si>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</si>
  <si>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</si>
  <si>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</si>
  <si>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</si>
  <si>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</si>
  <si>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</si>
  <si>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</si>
  <si>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</si>
  <si>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</si>
  <si>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</si>
  <si>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</si>
  <si>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</si>
  <si>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</si>
  <si>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</si>
  <si>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</si>
  <si>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</si>
  <si>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</si>
  <si>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</si>
  <si>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</si>
  <si>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</si>
  <si>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</si>
  <si>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</si>
  <si>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</si>
  <si>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</si>
  <si>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</si>
  <si>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</si>
  <si>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</si>
  <si>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</si>
  <si>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</si>
  <si>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</si>
  <si>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</si>
  <si>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</si>
  <si>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</si>
  <si>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</si>
  <si>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</si>
  <si>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</si>
  <si>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</si>
  <si>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</si>
  <si>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</si>
  <si>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</si>
  <si>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</si>
  <si>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</si>
  <si>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</si>
  <si>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</si>
  <si>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</si>
  <si>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</si>
  <si>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</si>
  <si>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</si>
  <si>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</si>
  <si>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</si>
  <si>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</si>
  <si>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</si>
  <si>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</si>
  <si>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</si>
  <si>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</si>
  <si>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</si>
  <si>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</si>
  <si>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</si>
  <si>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</si>
  <si>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</si>
  <si>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</si>
  <si>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</si>
  <si>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</si>
  <si>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</si>
  <si>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</si>
  <si>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</si>
  <si>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</si>
  <si>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</si>
  <si>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</si>
  <si>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</si>
  <si>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</si>
  <si>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</si>
  <si>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</si>
  <si>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</si>
  <si>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</si>
  <si>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</si>
  <si>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</si>
  <si>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</si>
  <si>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</si>
  <si>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</si>
  <si>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</si>
  <si>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</si>
  <si>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</si>
  <si>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</si>
  <si>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</si>
  <si>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</si>
  <si>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</si>
  <si>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</si>
  <si>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</si>
  <si>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</si>
  <si>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</si>
  <si>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</si>
  <si>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</si>
  <si>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</si>
  <si>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</si>
  <si>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</si>
  <si>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</si>
  <si>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</si>
  <si>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</si>
  <si>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</si>
  <si>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</si>
  <si>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</si>
  <si>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</si>
  <si>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</si>
  <si>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</si>
  <si>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</si>
  <si>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</si>
  <si>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</si>
  <si>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</si>
  <si>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</si>
  <si>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</si>
  <si>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</si>
  <si>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</si>
  <si>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</si>
  <si>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</si>
  <si>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</si>
  <si>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</si>
  <si>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</si>
  <si>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</si>
  <si>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</si>
  <si>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</si>
  <si>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</si>
  <si>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</si>
  <si>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</si>
  <si>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</si>
  <si>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</si>
  <si>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</si>
  <si>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</si>
  <si>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</si>
  <si>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</si>
  <si>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</si>
  <si>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</si>
  <si>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</si>
  <si>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</si>
  <si>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</si>
  <si>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</si>
  <si>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</si>
  <si>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</si>
  <si>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</si>
  <si>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</si>
  <si>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</si>
  <si>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</si>
  <si>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</si>
  <si>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</si>
  <si>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</si>
  <si>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</si>
  <si>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</si>
  <si>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</si>
  <si>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</si>
  <si>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</si>
  <si>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</si>
  <si>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</si>
  <si>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</si>
  <si>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</si>
  <si>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</si>
  <si>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</si>
  <si>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</si>
  <si>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</si>
  <si>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</si>
  <si>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</si>
  <si>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</si>
  <si>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</si>
  <si>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</si>
  <si>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</si>
  <si>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</si>
  <si>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</si>
  <si>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</si>
  <si>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</si>
  <si>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</si>
  <si>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</si>
  <si>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</si>
  <si>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</si>
  <si>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</si>
  <si>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</si>
  <si>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</si>
  <si>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</si>
  <si>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</si>
  <si>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</si>
  <si>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</si>
  <si>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</si>
  <si>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</si>
  <si>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</si>
  <si>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</si>
  <si>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</si>
  <si>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</si>
  <si>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</si>
  <si>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</si>
  <si>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</si>
  <si>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</si>
  <si>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</si>
  <si>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</si>
  <si>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</si>
  <si>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</si>
  <si>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</si>
  <si>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</si>
  <si>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</si>
  <si>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</si>
  <si>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</si>
  <si>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</si>
  <si>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</si>
  <si>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</si>
  <si>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</si>
  <si>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</si>
  <si>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</si>
  <si>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</si>
  <si>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</si>
  <si>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</si>
  <si>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</si>
  <si>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</si>
  <si>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</si>
  <si>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</si>
  <si>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</si>
  <si>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</si>
  <si>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</si>
  <si>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</si>
  <si>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</si>
  <si>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</si>
  <si>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</si>
  <si>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</si>
  <si>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</si>
  <si>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</si>
  <si>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</si>
  <si>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</si>
  <si>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</si>
  <si>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</si>
  <si>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</si>
  <si>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</si>
  <si>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</si>
  <si>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</si>
  <si>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</si>
  <si>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</si>
  <si>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</si>
  <si>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</si>
  <si>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</si>
  <si>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</si>
  <si>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</si>
  <si>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</si>
  <si>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</si>
  <si>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</si>
  <si>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</si>
  <si>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</si>
  <si>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</si>
  <si>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</si>
  <si>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</si>
  <si>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</si>
  <si>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</si>
  <si>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</si>
  <si>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</si>
  <si>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</si>
  <si>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</si>
  <si>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</si>
  <si>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</si>
  <si>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</si>
  <si>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</si>
  <si>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</si>
  <si>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</si>
  <si>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</si>
  <si>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</si>
  <si>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</si>
  <si>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</si>
  <si>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</si>
  <si>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</si>
  <si>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</si>
  <si>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</si>
  <si>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</si>
  <si>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</si>
  <si>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</si>
  <si>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</si>
  <si>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</si>
  <si>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</si>
  <si>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</si>
  <si>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</si>
  <si>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</si>
  <si>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</si>
  <si>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</si>
  <si>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</si>
  <si>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</si>
  <si>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</si>
  <si>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</si>
  <si>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</si>
  <si>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</si>
  <si>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</si>
  <si>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</si>
  <si>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</si>
  <si>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</si>
  <si>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</si>
  <si>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</si>
  <si>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</si>
  <si>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</si>
  <si>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</si>
  <si>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</si>
  <si>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</si>
  <si>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</si>
  <si>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</si>
  <si>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</si>
  <si>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</si>
  <si>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</si>
  <si>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</si>
  <si>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</si>
  <si>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</si>
  <si>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</si>
  <si>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</si>
  <si>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</si>
  <si>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</si>
  <si>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</si>
  <si>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</si>
  <si>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</si>
  <si>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</si>
  <si>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</si>
  <si>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</si>
  <si>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</si>
  <si>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</si>
  <si>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</si>
  <si>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</si>
  <si>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</si>
  <si>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</si>
  <si>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</si>
  <si>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</si>
  <si>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</si>
  <si>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</si>
  <si>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</si>
  <si>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</si>
  <si>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</si>
  <si>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</si>
  <si>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</si>
  <si>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</si>
  <si>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</si>
  <si>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</si>
  <si>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</si>
  <si>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</si>
  <si>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</si>
  <si>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</si>
  <si>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</si>
  <si>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</si>
  <si>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</si>
  <si>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</si>
  <si>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</si>
  <si>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</si>
  <si>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</si>
  <si>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</si>
  <si>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</si>
  <si>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</si>
  <si>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</si>
  <si>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</si>
  <si>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</si>
  <si>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</si>
  <si>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</si>
  <si>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</si>
  <si>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</si>
  <si>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</si>
  <si>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</si>
  <si>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</si>
  <si>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</si>
  <si>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</si>
  <si>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</si>
  <si>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</si>
  <si>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</si>
  <si>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</si>
  <si>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</si>
  <si>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</si>
  <si>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</si>
  <si>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</si>
  <si>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</si>
  <si>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</si>
  <si>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</si>
  <si>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</si>
  <si>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</si>
  <si>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</si>
  <si>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</si>
  <si>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</si>
  <si>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</si>
  <si>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</si>
  <si>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</si>
  <si>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</si>
  <si>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</si>
  <si>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</si>
  <si>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</si>
  <si>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</si>
  <si>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</si>
  <si>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</si>
  <si>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</si>
  <si>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</si>
  <si>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</si>
  <si>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</si>
  <si>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</si>
  <si>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</si>
  <si>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</si>
  <si>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</si>
  <si>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</si>
  <si>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</si>
  <si>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</si>
  <si>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</si>
  <si>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</si>
  <si>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</si>
  <si>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</si>
  <si>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</si>
  <si>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</si>
  <si>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</si>
  <si>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</si>
  <si>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</si>
  <si>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</si>
  <si>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</si>
  <si>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</si>
  <si>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</si>
  <si>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</si>
  <si>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</si>
  <si>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</si>
  <si>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</si>
  <si>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</si>
  <si>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</si>
  <si>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</si>
  <si>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</si>
  <si>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</si>
  <si>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</si>
  <si>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</si>
  <si>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</si>
  <si>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</si>
  <si>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</si>
  <si>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</si>
  <si>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</si>
  <si>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</si>
  <si>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</si>
  <si>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</si>
  <si>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</si>
  <si>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</si>
  <si>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</si>
  <si>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</si>
  <si>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</si>
  <si>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</si>
  <si>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</si>
  <si>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</si>
  <si>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</si>
  <si>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</si>
  <si>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</si>
  <si>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</si>
  <si>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</si>
  <si>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</si>
  <si>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</si>
  <si>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</si>
  <si>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</si>
  <si>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</si>
  <si>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</si>
  <si>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</si>
  <si>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</si>
  <si>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</si>
  <si>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</si>
  <si>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</si>
  <si>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</si>
  <si>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</si>
  <si>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</si>
  <si>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</si>
  <si>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</si>
  <si>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</si>
  <si>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</si>
  <si>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</si>
  <si>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</si>
  <si>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</si>
  <si>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</si>
  <si>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</si>
  <si>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</si>
  <si>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</si>
  <si>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</si>
  <si>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</si>
  <si>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</si>
  <si>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</si>
  <si>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</si>
  <si>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</si>
  <si>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</si>
  <si>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</si>
  <si>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</si>
  <si>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</si>
  <si>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</si>
  <si>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</si>
  <si>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</si>
  <si>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</si>
  <si>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</si>
  <si>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</si>
  <si>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</si>
  <si>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</si>
  <si>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</si>
  <si>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</si>
  <si>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</si>
  <si>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</si>
  <si>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</si>
  <si>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</si>
  <si>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</si>
  <si>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</si>
  <si>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</si>
  <si>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</si>
  <si>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</si>
  <si>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</si>
  <si>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</si>
  <si>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</si>
  <si>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</si>
  <si>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</si>
  <si>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</si>
  <si>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</si>
  <si>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</si>
  <si>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</si>
  <si>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</si>
  <si>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</si>
  <si>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</si>
  <si>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</si>
  <si>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</si>
  <si>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</si>
  <si>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</si>
  <si>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</si>
  <si>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</si>
  <si>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</si>
  <si>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</si>
  <si>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</si>
  <si>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</si>
  <si>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</si>
  <si>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</si>
  <si>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</si>
  <si>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</si>
  <si>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</si>
  <si>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</si>
  <si>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</si>
  <si>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</si>
  <si>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</si>
  <si>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</si>
  <si>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</si>
  <si>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</si>
  <si>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</si>
  <si>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</si>
  <si>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</si>
  <si>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</si>
  <si>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</si>
  <si>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</si>
  <si>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</si>
  <si>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</si>
  <si>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</si>
  <si>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</si>
  <si>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</si>
  <si>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</si>
  <si>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</si>
  <si>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</si>
  <si>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</si>
  <si>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</si>
  <si>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</si>
  <si>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</si>
  <si>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</si>
  <si>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</si>
  <si>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</si>
  <si>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</si>
  <si>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</si>
  <si>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</si>
  <si>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</si>
  <si>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</si>
  <si>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</si>
  <si>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</si>
  <si>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</si>
  <si>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</si>
  <si>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</si>
  <si>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</si>
  <si>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</si>
  <si>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</si>
  <si>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</si>
  <si>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</si>
  <si>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</si>
  <si>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</si>
  <si>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</si>
  <si>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</si>
  <si>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</si>
  <si>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</si>
  <si>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</si>
  <si>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</si>
  <si>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</si>
  <si>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</si>
  <si>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</si>
  <si>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</si>
  <si>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</si>
  <si>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</si>
  <si>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</si>
  <si>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</si>
  <si>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</si>
  <si>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</si>
  <si>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</si>
  <si>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</si>
  <si>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</si>
  <si>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</si>
  <si>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</si>
  <si>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</si>
  <si>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</si>
  <si>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</si>
  <si>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</si>
  <si>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</si>
  <si>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</si>
  <si>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</si>
  <si>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</si>
  <si>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</si>
  <si>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</si>
  <si>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</si>
  <si>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</si>
  <si>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</si>
  <si>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</si>
  <si>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</si>
  <si>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</si>
  <si>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</si>
  <si>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</si>
  <si>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</si>
  <si>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</si>
  <si>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</si>
  <si>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</si>
  <si>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</si>
  <si>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</si>
  <si>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</si>
  <si>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</si>
  <si>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</si>
  <si>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</si>
  <si>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</si>
  <si>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</si>
  <si>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</si>
  <si>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</si>
  <si>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</si>
  <si>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</si>
  <si>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</si>
  <si>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</si>
  <si>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</si>
  <si>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</si>
  <si>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</si>
  <si>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</si>
  <si>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</si>
  <si>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</si>
  <si>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</si>
  <si>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</si>
  <si>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</si>
  <si>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</si>
  <si>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</si>
  <si>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</si>
  <si>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</si>
  <si>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</si>
  <si>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</si>
  <si>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</si>
  <si>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</si>
  <si>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</si>
  <si>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</si>
  <si>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</si>
  <si>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</si>
  <si>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</si>
  <si>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</si>
  <si>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</si>
  <si>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</si>
  <si>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</si>
  <si>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</si>
  <si>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</si>
  <si>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</si>
  <si>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</si>
  <si>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</si>
  <si>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</si>
  <si>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</si>
  <si>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</si>
  <si>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</si>
  <si>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</si>
  <si>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</si>
  <si>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</si>
  <si>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</si>
  <si>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</si>
  <si>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</si>
  <si>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</si>
  <si>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</si>
  <si>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</si>
  <si>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</si>
  <si>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</si>
  <si>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</si>
  <si>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</si>
  <si>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</si>
  <si>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</si>
  <si>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</si>
  <si>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</si>
  <si>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</si>
  <si>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</si>
  <si>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</si>
  <si>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</si>
  <si>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</si>
  <si>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</si>
  <si>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</si>
  <si>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</si>
  <si>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</si>
  <si>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</si>
  <si>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</si>
  <si>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</si>
  <si>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</si>
  <si>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</si>
  <si>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</si>
  <si>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</si>
  <si>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</si>
  <si>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</si>
  <si>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</si>
  <si>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</si>
  <si>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</si>
  <si>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</si>
  <si>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</si>
  <si>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</si>
  <si>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</si>
  <si>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</si>
  <si>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</si>
  <si>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</si>
  <si>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</si>
  <si>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</si>
  <si>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</si>
  <si>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</si>
  <si>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</si>
  <si>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</si>
  <si>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</si>
  <si>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</si>
  <si>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</si>
  <si>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</si>
  <si>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</si>
  <si>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</si>
  <si>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</si>
  <si>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</si>
  <si>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</si>
  <si>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</si>
  <si>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</si>
  <si>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</si>
  <si>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</si>
  <si>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</si>
  <si>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</si>
  <si>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</si>
  <si>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</si>
  <si>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</si>
  <si>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</si>
  <si>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</si>
  <si>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</si>
  <si>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</si>
  <si>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</si>
  <si>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</si>
  <si>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</si>
  <si>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</si>
  <si>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</si>
  <si>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</si>
  <si>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</si>
  <si>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</si>
  <si>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</si>
  <si>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</si>
  <si>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</si>
  <si>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</si>
  <si>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</si>
  <si>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</si>
  <si>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</si>
  <si>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</si>
  <si>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</si>
  <si>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</si>
  <si>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</si>
  <si>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</si>
  <si>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</si>
  <si>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</si>
  <si>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</si>
  <si>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</si>
  <si>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</si>
  <si>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</si>
  <si>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</si>
  <si>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</si>
  <si>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</si>
  <si>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</si>
  <si>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</si>
  <si>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</si>
  <si>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</si>
  <si>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</si>
  <si>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</si>
  <si>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</si>
  <si>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</si>
  <si>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</si>
  <si>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</si>
  <si>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</si>
  <si>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</si>
  <si>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</si>
  <si>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</si>
  <si>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</si>
  <si>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</si>
  <si>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</si>
  <si>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</si>
  <si>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</si>
  <si>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</si>
  <si>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</si>
  <si>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</si>
  <si>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</si>
  <si>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</si>
  <si>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</si>
  <si>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</si>
  <si>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</si>
  <si>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</si>
  <si>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</si>
  <si>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</si>
  <si>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</si>
  <si>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</si>
  <si>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</si>
  <si>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</si>
  <si>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</si>
  <si>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</si>
  <si>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</si>
  <si>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</si>
  <si>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</si>
  <si>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</si>
  <si>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</si>
  <si>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</si>
  <si>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</si>
  <si>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</si>
  <si>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</si>
  <si>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</si>
  <si>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</si>
  <si>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</si>
  <si>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</si>
  <si>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</si>
  <si>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</si>
  <si>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</si>
  <si>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</si>
  <si>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</si>
  <si>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</si>
  <si>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</si>
  <si>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</si>
  <si>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</si>
  <si>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</si>
  <si>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</si>
  <si>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</si>
  <si>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</si>
  <si>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</si>
  <si>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</si>
  <si>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</si>
  <si>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</si>
  <si>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</si>
  <si>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</si>
  <si>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</si>
  <si>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</si>
  <si>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</si>
  <si>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</si>
  <si>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</si>
  <si>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</si>
  <si>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</si>
  <si>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</si>
  <si>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</si>
  <si>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</si>
  <si>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</si>
  <si>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</si>
  <si>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</si>
  <si>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</si>
  <si>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</si>
  <si>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</si>
  <si>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</si>
  <si>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</si>
  <si>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</si>
  <si>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</si>
  <si>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</si>
  <si>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</si>
  <si>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</si>
  <si>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</si>
  <si>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</si>
  <si>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</si>
  <si>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</si>
  <si>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</si>
  <si>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</si>
  <si>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</si>
  <si>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</si>
  <si>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</si>
  <si>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</si>
  <si>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</si>
  <si>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</si>
  <si>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</si>
  <si>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</si>
  <si>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</si>
  <si>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</si>
  <si>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</si>
  <si>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</si>
  <si>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</si>
  <si>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</si>
  <si>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</si>
  <si>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</si>
  <si>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</si>
  <si>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</si>
  <si>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</si>
  <si>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</si>
  <si>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</si>
  <si>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</si>
  <si>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</si>
  <si>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</si>
  <si>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</si>
  <si>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</si>
  <si>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</si>
  <si>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</si>
  <si>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</si>
  <si>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</si>
  <si>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</si>
  <si>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</si>
  <si>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</si>
  <si>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</si>
  <si>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</si>
  <si>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</si>
  <si>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</si>
  <si>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</si>
  <si>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</si>
  <si>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</si>
  <si>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</si>
  <si>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</si>
  <si>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</si>
  <si>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</si>
  <si>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</si>
  <si>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</si>
  <si>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</si>
  <si>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</si>
  <si>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</si>
  <si>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</si>
  <si>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</si>
  <si>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</si>
  <si>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</si>
  <si>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</si>
  <si>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</si>
  <si>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</si>
  <si>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</si>
  <si>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</si>
  <si>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</si>
  <si>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</si>
  <si>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</si>
  <si>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</si>
  <si>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</si>
  <si>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</si>
  <si>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</si>
  <si>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</si>
  <si>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</si>
  <si>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</si>
  <si>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</si>
  <si>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</si>
  <si>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</si>
  <si>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</si>
  <si>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</si>
  <si>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</si>
  <si>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</si>
  <si>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</si>
  <si>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</si>
  <si>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</si>
  <si>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</si>
  <si>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</si>
  <si>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</si>
  <si>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</si>
  <si>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</si>
  <si>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</si>
  <si>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</si>
  <si>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</si>
  <si>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</si>
  <si>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</si>
  <si>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</si>
  <si>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</si>
  <si>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</si>
  <si>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</si>
  <si>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</si>
  <si>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</si>
  <si>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</si>
  <si>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</si>
  <si>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</si>
  <si>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</si>
  <si>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</si>
  <si>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</si>
  <si>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</si>
  <si>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</si>
  <si>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</si>
  <si>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</si>
  <si>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</si>
  <si>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</si>
  <si>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</si>
  <si>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</si>
  <si>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</si>
  <si>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</si>
  <si>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</si>
  <si>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</si>
  <si>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</si>
  <si>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</si>
  <si>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</si>
  <si>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</si>
  <si>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</si>
  <si>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</si>
  <si>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</si>
  <si>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</si>
  <si>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</si>
  <si>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</si>
  <si>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</si>
  <si>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</si>
  <si>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</si>
  <si>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</si>
  <si>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</si>
  <si>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</si>
  <si>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</si>
  <si>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</si>
  <si>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</si>
  <si>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</si>
  <si>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</si>
  <si>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</si>
  <si>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</si>
  <si>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</si>
  <si>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</si>
  <si>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</si>
  <si>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</si>
  <si>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</si>
  <si>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</si>
  <si>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</si>
  <si>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</si>
  <si>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</si>
  <si>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</si>
  <si>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</si>
  <si>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</si>
  <si>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</si>
  <si>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</si>
  <si>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</si>
  <si>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</si>
  <si>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</si>
  <si>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</si>
  <si>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</si>
  <si>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</si>
  <si>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</si>
  <si>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</si>
  <si>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</si>
  <si>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</si>
  <si>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</si>
  <si>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</si>
  <si>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</si>
  <si>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</si>
  <si>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</si>
  <si>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</si>
  <si>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</si>
  <si>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</si>
  <si>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</si>
  <si>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</si>
  <si>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</si>
  <si>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</si>
  <si>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</si>
  <si>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</si>
  <si>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</si>
  <si>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</si>
  <si>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</si>
  <si>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</si>
  <si>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</si>
  <si>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</si>
  <si>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</si>
  <si>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</si>
  <si>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</si>
  <si>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</si>
  <si>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</si>
  <si>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</si>
  <si>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</si>
  <si>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</si>
  <si>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</si>
  <si>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</si>
  <si>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</si>
  <si>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</si>
  <si>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</si>
  <si>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</si>
  <si>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</si>
  <si>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</si>
  <si>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</si>
  <si>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</si>
  <si>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</si>
  <si>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</si>
  <si>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</si>
  <si>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</si>
  <si>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</si>
  <si>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</si>
  <si>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</si>
  <si>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</si>
  <si>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</si>
  <si>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</si>
  <si>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</si>
  <si>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</si>
  <si>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</si>
  <si>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</si>
  <si>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</si>
  <si>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</si>
  <si>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</si>
  <si>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</si>
  <si>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</si>
  <si>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</si>
  <si>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</si>
  <si>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</si>
  <si>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</si>
  <si>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</si>
  <si>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</si>
  <si>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</si>
  <si>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</si>
  <si>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</si>
  <si>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</si>
  <si>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</si>
  <si>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</si>
  <si>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</si>
  <si>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</si>
  <si>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</si>
  <si>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</si>
  <si>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</si>
  <si>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</si>
  <si>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</si>
  <si>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</si>
  <si>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</si>
  <si>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</si>
  <si>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</si>
  <si>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</si>
  <si>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</si>
  <si>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</si>
  <si>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</si>
  <si>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</si>
  <si>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</si>
  <si>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</si>
  <si>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</si>
  <si>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</si>
  <si>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</si>
  <si>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</si>
  <si>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</si>
  <si>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</si>
  <si>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</si>
  <si>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</si>
  <si>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</si>
  <si>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</si>
  <si>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</si>
  <si>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</si>
  <si>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</si>
  <si>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</si>
  <si>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</si>
  <si>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</si>
  <si>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</si>
  <si>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</si>
  <si>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</si>
  <si>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</si>
  <si>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</si>
  <si>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</si>
  <si>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</si>
  <si>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</si>
  <si>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</si>
  <si>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</si>
  <si>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</si>
  <si>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</si>
  <si>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</si>
  <si>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</si>
  <si>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</si>
  <si>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</si>
  <si>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</si>
  <si>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</si>
  <si>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</si>
  <si>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</si>
  <si>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</si>
  <si>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</si>
  <si>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</si>
  <si>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</si>
  <si>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</si>
  <si>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</si>
  <si>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</si>
  <si>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</si>
  <si>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</si>
  <si>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</si>
  <si>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</si>
  <si>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</si>
  <si>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</si>
  <si>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</si>
  <si>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</si>
  <si>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</si>
  <si>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</si>
  <si>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</si>
  <si>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</si>
  <si>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</si>
  <si>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</si>
  <si>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</si>
  <si>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</si>
  <si>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</si>
  <si>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</si>
  <si>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</si>
  <si>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</si>
  <si>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</si>
  <si>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</si>
  <si>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</si>
  <si>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</si>
  <si>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</si>
  <si>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</si>
  <si>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</si>
  <si>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</si>
  <si>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</si>
  <si>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</si>
  <si>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</si>
  <si>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</si>
  <si>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</si>
  <si>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</si>
  <si>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</si>
  <si>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</si>
  <si>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</si>
  <si>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</si>
  <si>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</si>
  <si>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</si>
  <si>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</si>
  <si>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</si>
  <si>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</si>
  <si>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</si>
  <si>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</si>
  <si>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</si>
  <si>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</si>
  <si>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</si>
  <si>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</si>
  <si>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</si>
  <si>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</si>
  <si>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</si>
  <si>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</si>
  <si>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</si>
  <si>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</si>
  <si>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</si>
  <si>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</si>
  <si>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</si>
  <si>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</si>
  <si>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</si>
  <si>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</si>
  <si>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</si>
  <si>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</si>
  <si>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</si>
  <si>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</si>
  <si>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</si>
  <si>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</si>
  <si>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</si>
  <si>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</si>
  <si>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</si>
  <si>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</si>
  <si>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</si>
  <si>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</si>
  <si>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</si>
  <si>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</si>
  <si>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</si>
  <si>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</si>
  <si>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</si>
  <si>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</si>
  <si>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</si>
  <si>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</si>
  <si>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</si>
  <si>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</si>
  <si>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</si>
  <si>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</si>
  <si>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</si>
  <si>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</si>
  <si>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</si>
  <si>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</si>
  <si>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</si>
  <si>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</si>
  <si>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</si>
  <si>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</si>
  <si>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</si>
  <si>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</si>
  <si>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</si>
  <si>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</si>
  <si>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</si>
  <si>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</si>
  <si>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</si>
  <si>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</si>
  <si>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</si>
  <si>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</si>
  <si>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</si>
  <si>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</si>
  <si>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</si>
  <si>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</si>
  <si>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</si>
  <si>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</si>
  <si>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</si>
  <si>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</si>
  <si>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</si>
  <si>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</si>
  <si>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</si>
  <si>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</si>
  <si>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</si>
  <si>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</si>
  <si>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</si>
  <si>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</si>
  <si>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</si>
  <si>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</si>
  <si>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</si>
  <si>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</si>
  <si>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</si>
  <si>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</si>
  <si>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</si>
  <si>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</si>
  <si>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</si>
  <si>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</si>
  <si>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</si>
  <si>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</si>
  <si>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</si>
  <si>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</si>
  <si>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</si>
  <si>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</si>
  <si>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</si>
  <si>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</si>
  <si>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</si>
  <si>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</si>
  <si>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</si>
  <si>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</si>
  <si>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</si>
  <si>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</si>
  <si>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</si>
  <si>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</si>
  <si>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</si>
  <si>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</si>
  <si>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</si>
  <si>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</si>
  <si>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</si>
  <si>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</si>
  <si>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</si>
  <si>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</si>
  <si>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</si>
  <si>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</si>
  <si>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</si>
  <si>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</si>
  <si>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</si>
  <si>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</si>
  <si>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</si>
  <si>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</si>
  <si>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</si>
  <si>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</si>
  <si>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</si>
  <si>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</si>
  <si>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</si>
  <si>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</si>
  <si>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</si>
  <si>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</si>
  <si>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</si>
  <si>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</si>
  <si>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</si>
  <si>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</si>
  <si>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</si>
  <si>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</si>
  <si>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</si>
  <si>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</si>
  <si>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</si>
  <si>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</si>
  <si>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</si>
  <si>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</si>
  <si>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</si>
  <si>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</si>
  <si>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</si>
  <si>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</si>
  <si>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</si>
  <si>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</si>
  <si>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</si>
  <si>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</si>
  <si>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</si>
  <si>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</si>
  <si>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</si>
  <si>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</si>
  <si>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</si>
  <si>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</si>
  <si>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</si>
  <si>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</si>
  <si>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</si>
  <si>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</si>
  <si>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</si>
  <si>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</si>
  <si>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</si>
  <si>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</si>
  <si>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</si>
  <si>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</si>
  <si>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</si>
  <si>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</si>
  <si>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</si>
  <si>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</si>
  <si>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</si>
  <si>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</si>
  <si>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</si>
  <si>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</si>
  <si>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</si>
  <si>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</si>
  <si>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</si>
  <si>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</si>
  <si>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</si>
  <si>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</si>
  <si>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</si>
  <si>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</si>
  <si>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</si>
  <si>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</si>
  <si>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</si>
  <si>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</si>
  <si>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</si>
  <si>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</si>
  <si>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</si>
  <si>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</si>
  <si>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</si>
  <si>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</si>
  <si>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</si>
  <si>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</si>
  <si>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</si>
  <si>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</si>
  <si>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</si>
  <si>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</si>
  <si>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</si>
  <si>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</si>
  <si>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</si>
  <si>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</si>
  <si>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</si>
  <si>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</si>
  <si>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</si>
  <si>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</si>
  <si>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</si>
  <si>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</si>
  <si>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</si>
  <si>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</si>
  <si>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</si>
  <si>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</si>
  <si>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</si>
  <si>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</si>
  <si>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</si>
  <si>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</si>
  <si>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</si>
  <si>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</si>
  <si>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</si>
  <si>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</si>
  <si>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</si>
  <si>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</si>
  <si>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</si>
  <si>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</si>
  <si>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</si>
  <si>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</si>
  <si>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</si>
  <si>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</si>
  <si>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</si>
  <si>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</si>
  <si>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</si>
  <si>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</si>
  <si>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</si>
  <si>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</si>
  <si>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</si>
  <si>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</si>
  <si>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</si>
  <si>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</si>
  <si>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</si>
  <si>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</si>
  <si>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</si>
  <si>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</si>
  <si>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</si>
  <si>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</si>
  <si>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</si>
  <si>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</si>
  <si>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</si>
  <si>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</si>
  <si>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</si>
  <si>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</si>
  <si>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</si>
  <si>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</si>
  <si>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</si>
  <si>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</si>
  <si>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</si>
  <si>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</si>
  <si>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</si>
  <si>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</si>
  <si>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</si>
  <si>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</si>
  <si>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</si>
  <si>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</si>
  <si>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</si>
  <si>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</si>
  <si>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</si>
  <si>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</si>
  <si>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</si>
  <si>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</si>
  <si>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</si>
  <si>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</si>
  <si>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</si>
  <si>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</si>
  <si>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</si>
  <si>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</si>
  <si>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</si>
  <si>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</si>
  <si>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</si>
  <si>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</si>
  <si>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</si>
  <si>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</si>
  <si>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</si>
  <si>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</si>
  <si>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</si>
  <si>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</si>
  <si>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</si>
  <si>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</si>
  <si>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</si>
  <si>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</si>
  <si>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</si>
  <si>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</si>
  <si>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</si>
  <si>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</si>
  <si>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</si>
  <si>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</si>
  <si>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</si>
  <si>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</si>
  <si>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</si>
  <si>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</si>
  <si>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</si>
  <si>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</si>
  <si>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</si>
  <si>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</si>
  <si>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</si>
  <si>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</si>
  <si>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</si>
  <si>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</si>
  <si>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</si>
  <si>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</si>
  <si>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</si>
  <si>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</si>
  <si>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</si>
  <si>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</si>
  <si>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</si>
  <si>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</si>
  <si>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</si>
  <si>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</si>
  <si>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</si>
  <si>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</si>
  <si>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</si>
  <si>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</si>
  <si>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</si>
  <si>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</si>
  <si>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</si>
  <si>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</si>
  <si>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</si>
  <si>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</si>
  <si>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</si>
  <si>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</si>
  <si>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</si>
  <si>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</si>
  <si>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</si>
  <si>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</si>
  <si>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</si>
  <si>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</si>
  <si>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</si>
  <si>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</si>
  <si>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</si>
  <si>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</si>
  <si>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</si>
  <si>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</si>
  <si>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</si>
  <si>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</si>
  <si>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</si>
  <si>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</si>
  <si>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</si>
  <si>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</si>
  <si>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</si>
  <si>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</si>
  <si>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</si>
  <si>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</si>
  <si>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</si>
  <si>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</si>
  <si>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</si>
  <si>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</si>
  <si>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</si>
  <si>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</si>
  <si>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</si>
  <si>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</si>
  <si>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</si>
  <si>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</si>
  <si>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</si>
  <si>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</si>
  <si>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</si>
  <si>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</si>
  <si>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</si>
  <si>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</si>
  <si>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</si>
  <si>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</si>
  <si>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</si>
  <si>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</si>
  <si>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</si>
  <si>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</si>
  <si>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</si>
  <si>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</si>
  <si>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</si>
  <si>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</si>
  <si>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</si>
  <si>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</si>
  <si>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</si>
  <si>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</si>
  <si>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</si>
  <si>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</si>
  <si>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</si>
  <si>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</si>
  <si>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</si>
  <si>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</si>
  <si>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</si>
  <si>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</si>
  <si>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</si>
  <si>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</si>
  <si>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</si>
  <si>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</si>
  <si>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</si>
  <si>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</si>
  <si>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</si>
  <si>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</si>
  <si>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</si>
  <si>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</si>
  <si>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</si>
  <si>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</si>
  <si>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</si>
  <si>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</si>
  <si>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</si>
  <si>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</si>
  <si>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</si>
  <si>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</si>
  <si>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</si>
  <si>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</si>
  <si>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</si>
  <si>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</si>
  <si>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</si>
  <si>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</si>
  <si>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</si>
  <si>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</si>
  <si>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</si>
  <si>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</si>
  <si>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</si>
  <si>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</si>
  <si>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</si>
  <si>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</si>
  <si>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</si>
  <si>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</si>
  <si>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</si>
  <si>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</si>
  <si>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</si>
  <si>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</si>
  <si>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</si>
  <si>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</si>
  <si>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</si>
  <si>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</si>
  <si>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</si>
  <si>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</si>
  <si>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</si>
  <si>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</si>
  <si>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</si>
  <si>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</si>
  <si>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</si>
  <si>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</si>
  <si>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</si>
  <si>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</si>
  <si>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</si>
  <si>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</si>
  <si>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</si>
  <si>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</si>
  <si>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</si>
  <si>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</si>
  <si>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</si>
  <si>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</si>
  <si>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</si>
  <si>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</si>
  <si>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</si>
  <si>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</si>
  <si>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</si>
  <si>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</si>
  <si>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</si>
  <si>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</si>
  <si>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</si>
  <si>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</si>
  <si>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</si>
  <si>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</si>
  <si>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</si>
  <si>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</si>
  <si>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</si>
  <si>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</si>
  <si>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</si>
  <si>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</si>
  <si>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</si>
  <si>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</si>
  <si>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</si>
  <si>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</si>
  <si>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</si>
  <si>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</si>
  <si>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</si>
  <si>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</si>
  <si>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</si>
  <si>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</si>
  <si>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</si>
  <si>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</si>
  <si>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</si>
  <si>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</si>
  <si>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</si>
  <si>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</si>
  <si>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</si>
  <si>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</si>
  <si>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</si>
  <si>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</si>
  <si>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</si>
  <si>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</si>
  <si>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</si>
  <si>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</si>
  <si>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</si>
  <si>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</si>
  <si>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</si>
  <si>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</si>
  <si>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</si>
  <si>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</si>
  <si>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</si>
  <si>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</si>
  <si>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</si>
  <si>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</si>
  <si>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</si>
  <si>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</si>
  <si>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</si>
  <si>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</si>
  <si>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</si>
  <si>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</si>
  <si>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</si>
  <si>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</si>
  <si>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</si>
  <si>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</si>
  <si>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</si>
  <si>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</si>
  <si>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</si>
  <si>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</si>
  <si>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</si>
  <si>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</si>
  <si>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</si>
  <si>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</si>
  <si>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</si>
  <si>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</si>
  <si>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</si>
  <si>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</si>
  <si>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</si>
  <si>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</si>
  <si>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</si>
  <si>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</si>
  <si>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</si>
  <si>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</si>
  <si>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</si>
  <si>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</si>
  <si>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</si>
  <si>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</si>
  <si>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</si>
  <si>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</si>
  <si>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</si>
  <si>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</si>
  <si>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</si>
  <si>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</si>
  <si>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</si>
  <si>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</si>
  <si>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</si>
  <si>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</si>
  <si>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</si>
  <si>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</si>
  <si>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</si>
  <si>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</si>
  <si>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</si>
  <si>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</si>
  <si>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</si>
  <si>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</si>
  <si>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</si>
  <si>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</si>
  <si>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</si>
  <si>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</si>
  <si>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</si>
  <si>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</si>
  <si>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</si>
  <si>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</si>
  <si>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</si>
  <si>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</si>
  <si>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</si>
  <si>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</si>
  <si>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</si>
  <si>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</si>
  <si>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</si>
  <si>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</si>
  <si>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</si>
  <si>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</si>
  <si>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</si>
  <si>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</si>
  <si>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</si>
  <si>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</si>
  <si>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</si>
  <si>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</si>
  <si>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</si>
  <si>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</si>
  <si>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</si>
  <si>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</si>
  <si>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</si>
  <si>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</si>
  <si>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</si>
  <si>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</si>
  <si>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</si>
  <si>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</si>
  <si>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</si>
  <si>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</si>
  <si>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</si>
  <si>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</si>
  <si>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</si>
  <si>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</si>
  <si>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</si>
  <si>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</si>
  <si>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</si>
  <si>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</si>
  <si>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</si>
  <si>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</si>
  <si>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</si>
  <si>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</si>
  <si>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</si>
  <si>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</si>
  <si>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</si>
  <si>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</si>
  <si>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</si>
  <si>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</si>
  <si>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</si>
  <si>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</si>
  <si>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</si>
  <si>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</si>
  <si>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</si>
  <si>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</si>
  <si>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</si>
  <si>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</si>
  <si>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</si>
  <si>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</si>
  <si>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</si>
  <si>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</si>
  <si>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</si>
  <si>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</si>
  <si>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</si>
  <si>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</si>
  <si>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</si>
  <si>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</si>
  <si>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</si>
  <si>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</si>
  <si>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</si>
  <si>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</si>
  <si>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</si>
  <si>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</si>
  <si>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</si>
  <si>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</si>
  <si>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</si>
  <si>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</si>
  <si>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</si>
  <si>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</si>
  <si>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</si>
  <si>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</si>
  <si>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</si>
  <si>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</si>
  <si>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</si>
  <si>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</si>
  <si>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</si>
  <si>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</si>
  <si>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</si>
  <si>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</si>
  <si>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</si>
  <si>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</si>
  <si>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</si>
  <si>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</si>
  <si>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</si>
  <si>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</si>
  <si>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</si>
  <si>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</si>
  <si>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</si>
  <si>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</si>
  <si>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</si>
  <si>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</si>
  <si>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</si>
  <si>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</si>
  <si>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</si>
  <si>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</si>
  <si>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</si>
  <si>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</si>
  <si>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</si>
  <si>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</si>
  <si>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</si>
  <si>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</si>
  <si>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</si>
  <si>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</si>
  <si>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</si>
  <si>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</si>
  <si>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</si>
  <si>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</si>
  <si>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</si>
  <si>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</si>
  <si>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</si>
  <si>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</si>
  <si>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</si>
  <si>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</si>
  <si>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</si>
  <si>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</si>
  <si>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</si>
  <si>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</si>
  <si>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</si>
  <si>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</si>
  <si>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</si>
  <si>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</si>
  <si>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</si>
  <si>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</si>
  <si>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</si>
  <si>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</si>
  <si>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</si>
  <si>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</si>
  <si>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</si>
  <si>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</si>
  <si>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</si>
  <si>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</si>
  <si>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</si>
  <si>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</si>
  <si>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</si>
  <si>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</si>
  <si>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</si>
  <si>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</si>
  <si>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</si>
  <si>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</si>
  <si>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</si>
  <si>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</si>
  <si>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</si>
  <si>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</si>
  <si>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</si>
  <si>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</si>
  <si>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</si>
  <si>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</si>
  <si>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</si>
  <si>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</si>
  <si>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</si>
  <si>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</si>
  <si>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</si>
  <si>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</si>
  <si>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</si>
  <si>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</si>
  <si>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</si>
  <si>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</si>
  <si>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</si>
  <si>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</si>
  <si>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</si>
  <si>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</si>
  <si>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</si>
  <si>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</si>
  <si>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</si>
  <si>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</si>
  <si>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</si>
  <si>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</si>
  <si>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</si>
  <si>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</si>
  <si>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</si>
  <si>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</si>
  <si>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</si>
  <si>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</si>
  <si>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</si>
  <si>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</si>
  <si>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</si>
  <si>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</si>
  <si>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</si>
  <si>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</si>
  <si>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</si>
  <si>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</si>
  <si>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</si>
  <si>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</si>
  <si>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</si>
  <si>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</si>
  <si>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</si>
  <si>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</si>
  <si>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</si>
  <si>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</si>
  <si>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</si>
  <si>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</si>
  <si>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</si>
  <si>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</si>
  <si>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</si>
  <si>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</si>
  <si>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</si>
  <si>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</si>
  <si>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</si>
  <si>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</si>
  <si>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</si>
  <si>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</si>
  <si>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</si>
  <si>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</si>
  <si>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</si>
  <si>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</si>
  <si>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</si>
  <si>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</si>
  <si>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</si>
  <si>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</si>
  <si>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</si>
  <si>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</si>
  <si>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</si>
  <si>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</si>
  <si>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</si>
  <si>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</si>
  <si>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</si>
  <si>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</si>
  <si>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</si>
  <si>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</si>
  <si>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</si>
  <si>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</si>
  <si>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</si>
  <si>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</si>
  <si>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</si>
  <si>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</si>
  <si>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</si>
  <si>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</si>
  <si>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</si>
  <si>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</si>
  <si>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</si>
  <si>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</si>
  <si>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</si>
  <si>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</si>
  <si>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</si>
  <si>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</si>
  <si>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</si>
  <si>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</si>
  <si>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</si>
  <si>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</si>
  <si>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</si>
  <si>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</si>
  <si>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</si>
  <si>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</si>
  <si>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</si>
  <si>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</si>
  <si>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</si>
  <si>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</si>
  <si>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</si>
  <si>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</si>
  <si>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</si>
  <si>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</si>
  <si>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</si>
  <si>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</si>
  <si>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</si>
  <si>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</si>
  <si>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</si>
  <si>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</si>
  <si>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</si>
  <si>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</si>
  <si>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</si>
  <si>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</si>
  <si>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</si>
  <si>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</si>
  <si>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</si>
  <si>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</si>
  <si>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</si>
  <si>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</si>
  <si>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</si>
  <si>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</si>
  <si>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</si>
  <si>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</si>
  <si>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</si>
  <si>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</si>
  <si>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</si>
  <si>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</si>
  <si>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</si>
  <si>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</si>
  <si>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</si>
  <si>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</si>
  <si>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</si>
  <si>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</si>
  <si>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</si>
  <si>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</si>
  <si>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</si>
  <si>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</si>
  <si>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</si>
  <si>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</si>
  <si>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</si>
  <si>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</si>
  <si>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</si>
  <si>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</si>
  <si>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</si>
  <si>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</si>
  <si>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</si>
  <si>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</si>
  <si>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</si>
  <si>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</si>
  <si>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</si>
  <si>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</si>
  <si>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</si>
  <si>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</si>
  <si>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</si>
  <si>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</si>
  <si>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</si>
  <si>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</si>
  <si>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</si>
  <si>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</si>
  <si>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</si>
  <si>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</si>
  <si>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</si>
  <si>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</si>
  <si>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</si>
  <si>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</si>
  <si>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</si>
  <si>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</si>
  <si>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</si>
  <si>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</si>
  <si>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</si>
  <si>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</si>
  <si>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</si>
  <si>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</si>
  <si>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</si>
  <si>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</si>
  <si>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</si>
  <si>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</si>
  <si>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</si>
  <si>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</si>
  <si>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</si>
  <si>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</si>
  <si>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</si>
  <si>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</si>
  <si>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</si>
  <si>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</si>
  <si>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</si>
  <si>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</si>
  <si>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</si>
  <si>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</si>
  <si>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</si>
  <si>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</si>
  <si>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</si>
  <si>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</si>
  <si>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</si>
  <si>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</si>
  <si>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</si>
  <si>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</si>
  <si>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</si>
  <si>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</si>
  <si>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</si>
  <si>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</si>
  <si>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</si>
  <si>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</si>
  <si>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</si>
  <si>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</si>
  <si>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</si>
  <si>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</si>
  <si>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</si>
  <si>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</si>
  <si>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</si>
  <si>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</si>
  <si>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</si>
  <si>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</si>
  <si>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</si>
  <si>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</si>
  <si>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</si>
  <si>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</si>
  <si>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</si>
  <si>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</si>
  <si>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</si>
  <si>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</si>
  <si>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</si>
  <si>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</si>
  <si>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</si>
  <si>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</si>
  <si>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</si>
  <si>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</si>
  <si>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</si>
  <si>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</si>
  <si>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</si>
  <si>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</si>
  <si>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</si>
  <si>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</si>
  <si>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</si>
  <si>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</si>
  <si>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</si>
  <si>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</si>
  <si>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</si>
  <si>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</si>
  <si>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</si>
  <si>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</si>
  <si>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</si>
  <si>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</si>
  <si>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</si>
  <si>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</si>
  <si>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</si>
  <si>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</si>
  <si>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</si>
  <si>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</si>
  <si>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</si>
  <si>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</si>
  <si>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</si>
  <si>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</si>
  <si>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</si>
  <si>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</si>
  <si>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</si>
  <si>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</si>
  <si>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</si>
  <si>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</si>
  <si>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</si>
  <si>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</si>
  <si>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</si>
  <si>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</si>
  <si>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</si>
  <si>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</si>
  <si>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</si>
  <si>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</si>
  <si>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</si>
  <si>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</si>
  <si>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</si>
  <si>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</si>
  <si>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</si>
  <si>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</si>
  <si>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</si>
  <si>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</si>
  <si>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</si>
  <si>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</si>
  <si>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</si>
  <si>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</si>
  <si>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</si>
  <si>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</si>
  <si>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</si>
  <si>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</si>
  <si>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</si>
  <si>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</si>
  <si>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</si>
  <si>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</si>
  <si>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</si>
  <si>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</si>
  <si>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</si>
  <si>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</si>
  <si>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</si>
  <si>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</si>
  <si>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</si>
  <si>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</si>
  <si>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</si>
  <si>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</si>
  <si>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</si>
  <si>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</si>
  <si>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</si>
  <si>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</si>
  <si>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</si>
  <si>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</si>
  <si>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</si>
  <si>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</si>
  <si>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</si>
  <si>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</si>
  <si>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</si>
  <si>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</si>
  <si>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</si>
  <si>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</si>
  <si>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</si>
  <si>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</si>
  <si>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</si>
  <si>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</si>
  <si>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</si>
  <si>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</si>
  <si>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</si>
  <si>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</si>
  <si>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</si>
  <si>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</si>
  <si>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</si>
  <si>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</si>
  <si>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</si>
  <si>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</si>
  <si>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</si>
  <si>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</si>
  <si>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</si>
  <si>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</si>
  <si>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</si>
  <si>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</si>
  <si>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</si>
  <si>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</si>
  <si>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</si>
  <si>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</si>
  <si>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</si>
  <si>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</si>
  <si>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</si>
  <si>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</si>
  <si>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</si>
  <si>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</si>
  <si>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</si>
  <si>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</si>
  <si>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</si>
  <si>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</si>
  <si>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</si>
  <si>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</si>
  <si>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</si>
  <si>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</si>
  <si>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</si>
  <si>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</si>
  <si>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</si>
  <si>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</si>
  <si>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</si>
  <si>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</si>
  <si>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</si>
  <si>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</si>
  <si>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</si>
  <si>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</si>
  <si>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</si>
  <si>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</si>
  <si>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</si>
  <si>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</si>
  <si>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</si>
  <si>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</si>
  <si>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</si>
  <si>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</si>
  <si>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</si>
  <si>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</si>
  <si>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</si>
  <si>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</si>
  <si>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</si>
  <si>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</si>
  <si>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</si>
  <si>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</si>
  <si>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</si>
  <si>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</si>
  <si>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</si>
  <si>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</si>
  <si>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</si>
  <si>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</si>
  <si>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</si>
  <si>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</si>
  <si>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</si>
  <si>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</si>
  <si>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</si>
  <si>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</si>
  <si>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</si>
  <si>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</si>
  <si>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</si>
  <si>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</si>
  <si>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</si>
  <si>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</si>
  <si>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</si>
  <si>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</si>
  <si>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</si>
  <si>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</si>
  <si>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</si>
  <si>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</si>
  <si>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</si>
  <si>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</si>
  <si>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</si>
  <si>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</si>
  <si>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</si>
  <si>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</si>
  <si>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</si>
  <si>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</si>
  <si>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</si>
  <si>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</si>
  <si>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</si>
  <si>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</si>
  <si>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</si>
  <si>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</si>
  <si>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</si>
  <si>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</si>
  <si>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</si>
  <si>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</si>
  <si>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</si>
  <si>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</si>
  <si>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</si>
  <si>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</si>
  <si>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</si>
  <si>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</si>
  <si>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</si>
  <si>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</si>
  <si>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</si>
  <si>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</si>
  <si>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</si>
  <si>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</si>
  <si>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</si>
  <si>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</si>
  <si>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</si>
  <si>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</si>
  <si>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</si>
  <si>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</si>
  <si>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</si>
  <si>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</si>
  <si>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</si>
  <si>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</si>
  <si>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</si>
  <si>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</si>
  <si>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</si>
  <si>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</si>
  <si>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</si>
  <si>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</si>
  <si>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</si>
  <si>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</si>
  <si>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</si>
  <si>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</si>
  <si>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</si>
  <si>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</si>
  <si>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</si>
  <si>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</si>
  <si>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</si>
  <si>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</si>
  <si>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</si>
  <si>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</si>
  <si>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</si>
  <si>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</si>
  <si>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</si>
  <si>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</si>
  <si>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</si>
  <si>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</si>
  <si>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</si>
  <si>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</si>
  <si>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</si>
  <si>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</si>
  <si>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</si>
  <si>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</si>
  <si>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</si>
  <si>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</si>
  <si>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</si>
  <si>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</si>
  <si>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</si>
  <si>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</si>
  <si>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</si>
  <si>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</si>
  <si>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</si>
  <si>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</si>
  <si>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</si>
  <si>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</si>
  <si>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</si>
  <si>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</si>
  <si>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</si>
  <si>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</si>
  <si>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</si>
  <si>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</si>
  <si>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</si>
  <si>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</si>
  <si>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</si>
  <si>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</si>
  <si>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</si>
  <si>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</si>
  <si>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</si>
  <si>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</si>
  <si>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</si>
  <si>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</si>
  <si>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</si>
  <si>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</si>
  <si>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</si>
  <si>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</si>
  <si>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</si>
  <si>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</si>
  <si>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</si>
  <si>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</si>
  <si>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</si>
  <si>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</si>
  <si>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</si>
  <si>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</si>
  <si>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</si>
  <si>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</si>
  <si>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</si>
  <si>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</si>
  <si>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</si>
  <si>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</si>
  <si>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</si>
  <si>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</si>
  <si>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</si>
  <si>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</si>
  <si>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</si>
  <si>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</si>
  <si>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</si>
  <si>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</si>
  <si>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</si>
  <si>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</si>
  <si>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</si>
  <si>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</si>
  <si>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</si>
  <si>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</si>
  <si>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</si>
  <si>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</si>
  <si>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</si>
  <si>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</si>
  <si>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</si>
  <si>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</si>
  <si>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</si>
  <si>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</si>
  <si>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</si>
  <si>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</si>
  <si>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</si>
  <si>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</si>
  <si>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</si>
  <si>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</si>
  <si>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</si>
  <si>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</si>
  <si>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</si>
  <si>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</si>
  <si>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</si>
  <si>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</si>
  <si>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</si>
  <si>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</si>
  <si>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</si>
  <si>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</si>
  <si>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</si>
  <si>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</si>
  <si>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</si>
  <si>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</si>
  <si>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</si>
  <si>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</si>
  <si>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</si>
  <si>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</si>
  <si>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</si>
  <si>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</si>
  <si>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</si>
  <si>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</si>
  <si>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</si>
  <si>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</si>
  <si>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</si>
  <si>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</si>
  <si>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</si>
  <si>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</si>
  <si>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</si>
  <si>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</si>
  <si>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</si>
  <si>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</si>
  <si>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</si>
  <si>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</si>
  <si>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</si>
  <si>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</si>
  <si>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</si>
  <si>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</si>
  <si>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</si>
  <si>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</si>
  <si>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</si>
  <si>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</si>
  <si>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</si>
  <si>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</si>
  <si>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</si>
  <si>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</si>
  <si>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</si>
  <si>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</si>
  <si>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</si>
  <si>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</si>
  <si>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</si>
  <si>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</si>
  <si>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</si>
  <si>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</si>
  <si>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</si>
  <si>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</si>
  <si>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</si>
  <si>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</si>
  <si>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</si>
  <si>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</si>
  <si>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</si>
  <si>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</si>
  <si>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</si>
  <si>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</si>
  <si>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</si>
  <si>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</si>
  <si>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</si>
  <si>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</si>
  <si>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</si>
  <si>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</si>
  <si>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</si>
  <si>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</si>
  <si>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</si>
  <si>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</si>
  <si>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</si>
  <si>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</si>
  <si>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</si>
  <si>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</si>
  <si>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</si>
  <si>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</si>
  <si>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</si>
  <si>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</si>
  <si>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</si>
  <si>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</si>
  <si>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</si>
  <si>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</si>
  <si>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</si>
  <si>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</si>
  <si>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</si>
  <si>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</si>
  <si>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</si>
  <si>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</si>
  <si>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</si>
  <si>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</si>
  <si>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</si>
  <si>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</si>
  <si>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</si>
  <si>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</si>
  <si>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</si>
  <si>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</si>
  <si>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</si>
  <si>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</si>
  <si>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</si>
  <si>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</si>
  <si>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</si>
  <si>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</si>
  <si>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</si>
  <si>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</si>
  <si>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</si>
  <si>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</si>
  <si>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</si>
  <si>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</si>
  <si>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</si>
  <si>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</si>
  <si>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</si>
  <si>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</si>
  <si>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</si>
  <si>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</si>
  <si>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</si>
  <si>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</si>
  <si>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</si>
  <si>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</si>
  <si>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</si>
  <si>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</si>
  <si>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</si>
  <si>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</si>
  <si>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</si>
  <si>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</si>
  <si>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</si>
  <si>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</si>
  <si>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</si>
  <si>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</si>
  <si>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</si>
  <si>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</si>
  <si>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</si>
  <si>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</si>
  <si>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</si>
  <si>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</si>
  <si>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</si>
  <si>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</si>
  <si>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</si>
  <si>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</si>
  <si>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</si>
  <si>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</si>
  <si>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</si>
  <si>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</si>
  <si>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</si>
  <si>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</si>
  <si>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</si>
  <si>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</si>
  <si>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</si>
  <si>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</si>
  <si>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</si>
  <si>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</si>
  <si>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</si>
  <si>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</si>
  <si>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</si>
  <si>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</si>
  <si>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</si>
  <si>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</si>
  <si>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</si>
  <si>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</si>
  <si>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</si>
  <si>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</si>
  <si>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</si>
  <si>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</si>
  <si>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</si>
  <si>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</si>
  <si>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</si>
  <si>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</si>
  <si>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</si>
  <si>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</si>
  <si>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</si>
  <si>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</si>
  <si>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</si>
  <si>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</si>
  <si>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</si>
  <si>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</si>
  <si>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</si>
  <si>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</si>
  <si>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</si>
  <si>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</si>
  <si>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</si>
  <si>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</si>
  <si>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</si>
  <si>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</si>
  <si>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</si>
  <si>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</si>
  <si>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</si>
  <si>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</si>
  <si>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</si>
  <si>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</si>
  <si>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</si>
  <si>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</si>
  <si>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</si>
  <si>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</si>
  <si>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</si>
  <si>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</si>
  <si>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</si>
  <si>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</si>
  <si>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</si>
  <si>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</si>
  <si>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</si>
  <si>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</si>
  <si>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</si>
  <si>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</si>
  <si>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</si>
  <si>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</si>
  <si>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</si>
  <si>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</si>
  <si>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</si>
  <si>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</si>
  <si>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</si>
  <si>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</si>
  <si>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</si>
  <si>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</si>
  <si>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</si>
  <si>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</si>
  <si>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</si>
  <si>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</si>
  <si>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</si>
  <si>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</si>
  <si>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</si>
  <si>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</si>
  <si>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</si>
  <si>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</si>
  <si>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</si>
  <si>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</si>
  <si>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</si>
  <si>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</si>
  <si>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</si>
  <si>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</si>
  <si>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</si>
  <si>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</si>
  <si>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</si>
  <si>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</si>
  <si>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</si>
  <si>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</si>
  <si>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</si>
  <si>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</si>
  <si>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</si>
  <si>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</si>
  <si>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</si>
  <si>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</si>
  <si>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</si>
  <si>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</si>
  <si>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</si>
  <si>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</si>
  <si>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</si>
  <si>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</si>
  <si>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</si>
  <si>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</si>
  <si>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</si>
  <si>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</si>
  <si>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</si>
  <si>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</si>
  <si>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</si>
  <si>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</si>
  <si>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</si>
  <si>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</si>
  <si>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</si>
  <si>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</si>
  <si>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</si>
  <si>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</si>
  <si>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</si>
  <si>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</si>
  <si>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</si>
  <si>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</si>
  <si>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</si>
  <si>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</si>
  <si>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</si>
  <si>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</si>
  <si>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</si>
  <si>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</si>
  <si>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</si>
  <si>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</si>
  <si>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</si>
  <si>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</si>
  <si>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</si>
  <si>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</si>
  <si>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</si>
  <si>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</si>
  <si>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</si>
  <si>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</si>
  <si>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</si>
  <si>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</si>
  <si>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</si>
  <si>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</si>
  <si>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</si>
  <si>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</si>
  <si>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</si>
  <si>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</si>
  <si>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</si>
  <si>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</si>
  <si>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</si>
  <si>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</si>
  <si>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</si>
  <si>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</si>
  <si>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</si>
  <si>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</si>
  <si>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</si>
  <si>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</si>
  <si>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</si>
  <si>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</si>
  <si>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</si>
  <si>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</si>
  <si>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</si>
  <si>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</si>
  <si>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</si>
  <si>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</si>
  <si>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</si>
  <si>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</si>
  <si>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</si>
  <si>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</si>
  <si>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</si>
  <si>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</si>
  <si>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</si>
  <si>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</si>
  <si>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</si>
  <si>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</si>
  <si>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</si>
  <si>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</si>
  <si>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</si>
  <si>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</si>
  <si>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</si>
  <si>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</si>
  <si>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</si>
  <si>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</si>
  <si>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</si>
  <si>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</si>
  <si>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</si>
  <si>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</si>
  <si>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</si>
  <si>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</si>
  <si>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</si>
  <si>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</si>
  <si>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</si>
  <si>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</si>
  <si>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</si>
  <si>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</si>
  <si>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</si>
  <si>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</si>
  <si>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</si>
  <si>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</si>
  <si>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</si>
  <si>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</si>
  <si>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</si>
  <si>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</si>
  <si>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</si>
  <si>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</si>
  <si>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</si>
  <si>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</si>
  <si>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</si>
  <si>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</si>
  <si>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</si>
  <si>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</si>
  <si>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</si>
  <si>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</si>
  <si>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</si>
  <si>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</si>
  <si>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</si>
  <si>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</si>
  <si>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</si>
  <si>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</si>
  <si>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</si>
  <si>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</si>
  <si>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</si>
  <si>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</si>
  <si>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</si>
  <si>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</si>
  <si>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</si>
  <si>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</si>
  <si>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</si>
  <si>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</si>
  <si>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</si>
  <si>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</si>
  <si>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</si>
  <si>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</si>
  <si>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</si>
  <si>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</si>
  <si>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</si>
  <si>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</si>
  <si>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</si>
  <si>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</si>
  <si>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</si>
  <si>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</si>
  <si>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</si>
  <si>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</si>
  <si>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</si>
  <si>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</si>
  <si>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</si>
  <si>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</si>
  <si>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</si>
  <si>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</si>
  <si>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</si>
  <si>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</si>
  <si>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</si>
  <si>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</si>
  <si>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</si>
  <si>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</si>
  <si>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</si>
  <si>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</si>
  <si>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</si>
  <si>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</si>
  <si>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</si>
  <si>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</si>
  <si>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</si>
  <si>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</si>
  <si>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</si>
  <si>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</si>
  <si>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</si>
  <si>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</si>
  <si>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</si>
  <si>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</si>
  <si>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</si>
  <si>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</si>
  <si>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</si>
  <si>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</si>
  <si>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</si>
  <si>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</si>
  <si>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</si>
  <si>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</si>
  <si>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</si>
  <si>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</si>
  <si>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</si>
  <si>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</si>
  <si>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</si>
  <si>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</si>
  <si>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</si>
  <si>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</si>
  <si>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</si>
  <si>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</si>
  <si>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</si>
  <si>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</si>
  <si>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</si>
  <si>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</si>
  <si>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</si>
  <si>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</si>
  <si>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</si>
  <si>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</si>
  <si>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</si>
  <si>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</si>
  <si>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</si>
  <si>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</si>
  <si>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</si>
  <si>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</si>
  <si>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</si>
  <si>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</si>
  <si>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</si>
  <si>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</si>
  <si>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</si>
  <si>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</si>
  <si>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</si>
  <si>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</si>
  <si>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</si>
  <si>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</si>
  <si>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</si>
  <si>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</si>
  <si>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</si>
  <si>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</si>
  <si>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</si>
  <si>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</si>
  <si>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</si>
  <si>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</si>
  <si>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</si>
  <si>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</si>
  <si>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</si>
  <si>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</si>
  <si>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</si>
  <si>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</si>
  <si>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</si>
  <si>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</si>
  <si>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</si>
  <si>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</si>
  <si>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</si>
  <si>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</si>
  <si>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</si>
  <si>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</si>
  <si>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</si>
  <si>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</si>
  <si>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</si>
  <si>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</si>
  <si>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</si>
  <si>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</si>
  <si>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</si>
  <si>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</si>
  <si>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</si>
  <si>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</si>
  <si>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</si>
  <si>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</si>
  <si>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</si>
  <si>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</si>
  <si>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</si>
  <si>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</si>
  <si>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</si>
  <si>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</si>
  <si>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</si>
  <si>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</si>
  <si>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</si>
  <si>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</si>
  <si>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</si>
  <si>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</si>
  <si>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</si>
  <si>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</si>
  <si>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</si>
  <si>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</si>
  <si>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</si>
  <si>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</si>
  <si>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</si>
  <si>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</si>
  <si>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</si>
  <si>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</si>
  <si>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</si>
  <si>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</si>
  <si>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</si>
  <si>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</si>
  <si>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</si>
  <si>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</si>
  <si>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</si>
  <si>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</si>
  <si>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</si>
  <si>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</si>
  <si>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</si>
  <si>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</si>
  <si>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</si>
  <si>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</si>
  <si>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</si>
  <si>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</si>
  <si>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</si>
  <si>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</si>
  <si>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</si>
  <si>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</si>
  <si>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</si>
  <si>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</si>
  <si>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</si>
  <si>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</si>
  <si>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</si>
  <si>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</si>
  <si>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</si>
  <si>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</si>
  <si>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</si>
  <si>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</si>
  <si>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</si>
  <si>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</si>
  <si>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</si>
  <si>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</si>
  <si>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</si>
  <si>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</si>
  <si>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</si>
  <si>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</si>
  <si>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</si>
  <si>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</si>
  <si>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</si>
  <si>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</si>
  <si>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</si>
  <si>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</si>
  <si>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</si>
  <si>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</si>
  <si>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</si>
  <si>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</si>
  <si>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</si>
  <si>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</si>
  <si>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</si>
  <si>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</si>
  <si>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</si>
  <si>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</si>
  <si>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</si>
  <si>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</si>
  <si>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</si>
  <si>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</si>
  <si>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</si>
  <si>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</si>
  <si>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</si>
  <si>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</si>
  <si>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</si>
  <si>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</si>
  <si>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</si>
  <si>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</si>
  <si>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</si>
  <si>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</si>
  <si>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</si>
  <si>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</si>
  <si>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</si>
  <si>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</si>
  <si>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</si>
  <si>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</si>
  <si>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</si>
  <si>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</si>
  <si>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</si>
  <si>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</si>
  <si>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</si>
  <si>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</si>
  <si>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</si>
  <si>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</si>
  <si>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</si>
  <si>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</si>
  <si>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</si>
  <si>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</si>
  <si>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</si>
  <si>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</si>
  <si>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</si>
  <si>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</si>
  <si>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</si>
  <si>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</si>
  <si>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</si>
  <si>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</si>
  <si>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</si>
  <si>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</si>
  <si>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</si>
  <si>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</si>
  <si>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</si>
  <si>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</si>
  <si>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</si>
  <si>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</si>
  <si>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</si>
  <si>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</si>
  <si>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</si>
  <si>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</si>
  <si>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</si>
  <si>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</si>
  <si>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</si>
  <si>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</si>
  <si>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</si>
  <si>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</si>
  <si>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</si>
  <si>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</si>
  <si>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</si>
  <si>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</si>
  <si>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</si>
  <si>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</si>
  <si>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</si>
  <si>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</si>
  <si>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</si>
  <si>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</si>
  <si>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</si>
  <si>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</si>
  <si>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</si>
  <si>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</si>
  <si>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</si>
  <si>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</si>
  <si>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</si>
  <si>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</si>
  <si>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</si>
  <si>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</si>
  <si>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</si>
  <si>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</si>
  <si>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</si>
  <si>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</si>
  <si>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</si>
  <si>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</si>
  <si>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</si>
  <si>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</si>
  <si>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</si>
  <si>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</si>
  <si>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</si>
  <si>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</si>
  <si>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</si>
  <si>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</si>
  <si>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</si>
  <si>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</si>
  <si>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</si>
  <si>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</si>
  <si>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</si>
  <si>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</si>
  <si>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</si>
  <si>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</si>
  <si>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</si>
  <si>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</si>
  <si>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</si>
  <si>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</si>
  <si>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</si>
  <si>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</si>
  <si>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</si>
  <si>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</si>
  <si>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</si>
  <si>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</si>
  <si>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</si>
  <si>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</si>
  <si>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</si>
  <si>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</si>
  <si>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</si>
  <si>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</si>
  <si>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</si>
  <si>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</si>
  <si>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</si>
  <si>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</si>
  <si>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</si>
  <si>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</si>
  <si>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</si>
  <si>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</si>
  <si>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</si>
  <si>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</si>
  <si>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</si>
  <si>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</si>
  <si>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</si>
  <si>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</si>
  <si>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</si>
  <si>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</si>
  <si>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</si>
  <si>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</si>
  <si>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</si>
  <si>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</si>
  <si>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</si>
  <si>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</si>
  <si>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</si>
  <si>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</si>
  <si>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</si>
  <si>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</si>
  <si>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</si>
  <si>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</si>
  <si>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</si>
  <si>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</si>
  <si>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</si>
  <si>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</si>
  <si>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</si>
  <si>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</si>
  <si>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</si>
  <si>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</si>
  <si>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</si>
  <si>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</si>
  <si>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</si>
  <si>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</si>
  <si>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</si>
  <si>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</si>
  <si>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</si>
  <si>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</si>
  <si>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</si>
  <si>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</si>
  <si>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</si>
  <si>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</si>
  <si>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</si>
  <si>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</si>
  <si>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</si>
  <si>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</si>
  <si>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</si>
  <si>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</si>
  <si>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</si>
  <si>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</si>
  <si>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</si>
  <si>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</si>
  <si>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</si>
  <si>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</si>
  <si>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</si>
  <si>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</si>
  <si>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</si>
  <si>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</si>
  <si>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</si>
  <si>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</si>
  <si>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</si>
  <si>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</si>
  <si>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</si>
  <si>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</si>
  <si>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</si>
  <si>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</si>
  <si>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</si>
  <si>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</si>
  <si>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</si>
  <si>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</si>
  <si>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</si>
  <si>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</si>
  <si>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</si>
  <si>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</si>
  <si>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</si>
  <si>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</si>
  <si>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</si>
  <si>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</si>
  <si>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</si>
  <si>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</si>
  <si>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</si>
  <si>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</si>
  <si>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</si>
  <si>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</si>
  <si>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</si>
  <si>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</si>
  <si>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</si>
  <si>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</si>
  <si>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</si>
  <si>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</si>
  <si>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</si>
  <si>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</si>
  <si>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</si>
  <si>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</si>
  <si>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</si>
  <si>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</si>
  <si>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</si>
  <si>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</si>
  <si>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</si>
  <si>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</si>
  <si>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</si>
  <si>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</si>
  <si>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</si>
  <si>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</si>
  <si>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</si>
  <si>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</si>
  <si>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</si>
  <si>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</si>
  <si>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</si>
  <si>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</si>
  <si>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</si>
  <si>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</si>
  <si>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</si>
  <si>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</si>
  <si>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</si>
  <si>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</si>
  <si>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</si>
  <si>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</si>
  <si>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</si>
  <si>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</si>
  <si>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</si>
  <si>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</si>
  <si>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</si>
  <si>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</si>
  <si>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</si>
  <si>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</si>
  <si>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</si>
  <si>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</si>
  <si>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</si>
  <si>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</si>
  <si>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</si>
  <si>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</si>
  <si>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</si>
  <si>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</si>
  <si>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</si>
  <si>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</si>
  <si>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</si>
  <si>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</si>
  <si>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</si>
  <si>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</si>
  <si>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</si>
  <si>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</si>
  <si>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</si>
  <si>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</si>
  <si>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</si>
  <si>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</si>
  <si>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</si>
  <si>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</si>
  <si>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</si>
  <si>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</si>
  <si>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</si>
  <si>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</si>
  <si>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</si>
  <si>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</si>
  <si>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</si>
  <si>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</si>
  <si>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</si>
  <si>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</si>
  <si>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</si>
  <si>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</si>
  <si>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</si>
  <si>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</si>
  <si>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</si>
  <si>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</si>
  <si>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</si>
  <si>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</si>
  <si>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</si>
  <si>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</si>
  <si>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</si>
  <si>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</si>
  <si>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</si>
  <si>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</si>
  <si>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</si>
  <si>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</si>
  <si>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</si>
  <si>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</si>
  <si>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</si>
  <si>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</si>
  <si>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</si>
  <si>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</si>
  <si>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</si>
  <si>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</si>
  <si>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</si>
  <si>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</si>
  <si>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</si>
  <si>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</si>
  <si>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</si>
  <si>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</si>
  <si>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</si>
  <si>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</si>
  <si>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</si>
  <si>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</si>
  <si>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</si>
  <si>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</si>
  <si>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</si>
  <si>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</si>
  <si>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</si>
  <si>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</si>
  <si>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</si>
  <si>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</si>
  <si>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</si>
  <si>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</si>
  <si>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</si>
  <si>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</si>
  <si>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</si>
  <si>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</si>
  <si>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</si>
  <si>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</si>
  <si>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</si>
  <si>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</si>
  <si>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</si>
  <si>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</si>
  <si>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</si>
  <si>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</si>
  <si>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</si>
  <si>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</si>
  <si>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</si>
  <si>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</si>
  <si>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</si>
  <si>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</si>
  <si>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</si>
  <si>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</si>
  <si>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</si>
  <si>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</si>
  <si>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</si>
  <si>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</si>
  <si>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</si>
  <si>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</si>
  <si>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</si>
  <si>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</si>
  <si>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</si>
  <si>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</si>
  <si>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</si>
  <si>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</si>
  <si>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</si>
  <si>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</si>
  <si>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</si>
  <si>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</si>
  <si>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</si>
  <si>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</si>
  <si>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</si>
  <si>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</si>
  <si>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</si>
  <si>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</si>
  <si>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</si>
  <si>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</si>
  <si>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</si>
  <si>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</si>
  <si>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</si>
  <si>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</si>
  <si>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</si>
  <si>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</si>
  <si>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</si>
  <si>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</si>
  <si>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</si>
  <si>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</si>
  <si>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</si>
  <si>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</si>
  <si>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</si>
  <si>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</si>
  <si>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</si>
  <si>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</si>
  <si>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</si>
  <si>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</si>
  <si>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</si>
  <si>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</si>
  <si>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</si>
  <si>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</si>
  <si>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</si>
  <si>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</si>
  <si>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</si>
  <si>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</si>
  <si>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</si>
  <si>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</si>
  <si>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</si>
  <si>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</si>
  <si>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</si>
  <si>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</si>
  <si>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</si>
  <si>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</si>
  <si>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</si>
  <si>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</si>
  <si>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</si>
  <si>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</si>
  <si>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</si>
  <si>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</si>
  <si>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</si>
  <si>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</si>
  <si>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</si>
  <si>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</si>
  <si>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</si>
  <si>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</si>
  <si>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</si>
  <si>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</si>
  <si>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</si>
  <si>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</si>
  <si>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</si>
  <si>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</si>
  <si>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</si>
  <si>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</si>
  <si>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</si>
  <si>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</si>
  <si>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</si>
  <si>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</si>
  <si>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</si>
  <si>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</si>
  <si>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</si>
  <si>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</si>
  <si>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</si>
  <si>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</si>
  <si>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</si>
  <si>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</si>
  <si>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</si>
  <si>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</si>
  <si>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</si>
  <si>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</si>
  <si>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</si>
  <si>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</si>
  <si>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</si>
  <si>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</si>
  <si>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</si>
  <si>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</si>
  <si>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</si>
  <si>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</si>
  <si>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</si>
  <si>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</si>
  <si>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</si>
  <si>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</si>
  <si>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</si>
  <si>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</si>
  <si>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</si>
  <si>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</si>
  <si>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</si>
  <si>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</si>
  <si>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</si>
  <si>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</si>
  <si>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</si>
  <si>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</si>
  <si>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</si>
  <si>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</si>
  <si>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</si>
  <si>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</si>
  <si>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</si>
  <si>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</si>
  <si>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</si>
  <si>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</si>
  <si>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</si>
  <si>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</si>
  <si>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</si>
  <si>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</si>
  <si>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</si>
  <si>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</si>
  <si>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</si>
  <si>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</si>
  <si>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</si>
  <si>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</si>
  <si>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</si>
  <si>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</si>
  <si>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</si>
  <si>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</si>
  <si>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</si>
  <si>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</si>
  <si>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</si>
  <si>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</si>
  <si>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</si>
  <si>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</si>
  <si>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</si>
  <si>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</si>
  <si>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</si>
  <si>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</si>
  <si>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</si>
  <si>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</si>
  <si>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</si>
  <si>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</si>
  <si>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</si>
  <si>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</si>
  <si>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</si>
  <si>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</si>
  <si>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</si>
  <si>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</si>
  <si>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</si>
  <si>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</si>
  <si>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</si>
  <si>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</si>
  <si>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</si>
  <si>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</si>
  <si>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</si>
  <si>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</si>
  <si>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</si>
  <si>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</si>
  <si>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</si>
  <si>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</si>
  <si>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</si>
  <si>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</si>
  <si>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</si>
  <si>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</si>
  <si>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</si>
  <si>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</si>
  <si>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</si>
  <si>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</si>
  <si>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</si>
  <si>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</si>
  <si>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</si>
  <si>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</si>
  <si>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</si>
  <si>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</si>
  <si>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</si>
  <si>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</si>
  <si>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</si>
  <si>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</si>
  <si>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</si>
  <si>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</si>
  <si>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</si>
  <si>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</si>
  <si>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</si>
  <si>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</si>
  <si>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</si>
  <si>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</si>
  <si>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</si>
  <si>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</si>
  <si>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</si>
  <si>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</si>
  <si>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</si>
  <si>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</si>
  <si>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</si>
  <si>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</si>
  <si>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</si>
  <si>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</si>
  <si>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</si>
  <si>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</si>
  <si>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</si>
  <si>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</si>
  <si>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</si>
  <si>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</si>
  <si>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</si>
  <si>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</si>
  <si>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</si>
  <si>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</si>
  <si>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</si>
  <si>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</si>
  <si>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</si>
  <si>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</si>
  <si>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</si>
  <si>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</si>
  <si>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</si>
  <si>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</si>
  <si>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</si>
  <si>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</si>
  <si>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</si>
  <si>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</si>
  <si>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</si>
  <si>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</si>
  <si>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</si>
  <si>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</si>
  <si>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</si>
  <si>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</si>
  <si>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</si>
  <si>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</si>
  <si>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</si>
  <si>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</si>
  <si>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</si>
  <si>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</si>
  <si>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</si>
  <si>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</si>
  <si>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</si>
  <si>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</si>
  <si>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</si>
  <si>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</si>
  <si>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</si>
  <si>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</si>
  <si>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</si>
  <si>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</si>
  <si>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</si>
  <si>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</si>
  <si>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</si>
  <si>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</si>
  <si>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</si>
  <si>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</si>
  <si>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</si>
  <si>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</si>
  <si>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</si>
  <si>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</si>
  <si>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</si>
  <si>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</si>
  <si>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</si>
  <si>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</si>
  <si>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</si>
  <si>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</si>
  <si>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</si>
  <si>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</si>
  <si>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</si>
  <si>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</si>
  <si>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</si>
  <si>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</si>
  <si>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</si>
  <si>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</si>
  <si>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</si>
  <si>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</si>
  <si>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</si>
  <si>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</si>
  <si>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</si>
  <si>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</si>
  <si>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</si>
  <si>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</si>
  <si>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</si>
  <si>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</si>
  <si>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</si>
  <si>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</si>
  <si>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</si>
  <si>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</si>
  <si>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</si>
  <si>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</si>
  <si>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</si>
  <si>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</si>
  <si>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</si>
  <si>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</si>
  <si>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</si>
  <si>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</si>
  <si>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</si>
  <si>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</si>
  <si>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</si>
  <si>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</si>
  <si>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</si>
  <si>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</si>
  <si>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</si>
  <si>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</si>
  <si>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</si>
  <si>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</si>
  <si>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</si>
  <si>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</si>
  <si>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</si>
  <si>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</si>
  <si>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</si>
  <si>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</si>
  <si>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</si>
  <si>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</si>
  <si>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</si>
  <si>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</si>
  <si>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</si>
  <si>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</si>
  <si>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</si>
  <si>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</si>
  <si>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</si>
  <si>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</si>
  <si>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</si>
  <si>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</si>
  <si>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</si>
  <si>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</si>
  <si>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</si>
  <si>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</si>
  <si>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</si>
  <si>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</si>
  <si>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</si>
  <si>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</si>
  <si>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</si>
  <si>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</si>
  <si>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</si>
  <si>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</si>
  <si>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</si>
  <si>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</si>
  <si>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</si>
  <si>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</si>
  <si>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</si>
  <si>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</si>
  <si>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</si>
  <si>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</si>
  <si>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</si>
  <si>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</si>
  <si>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</si>
  <si>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</si>
  <si>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</si>
  <si>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</si>
  <si>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</si>
  <si>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</si>
  <si>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</si>
  <si>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</si>
  <si>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</si>
  <si>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</si>
  <si>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</si>
  <si>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</si>
  <si>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</si>
  <si>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</si>
  <si>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</si>
  <si>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</si>
  <si>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</si>
  <si>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</si>
  <si>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</si>
  <si>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</si>
  <si>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</si>
  <si>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</si>
  <si>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</si>
  <si>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</si>
  <si>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</si>
  <si>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</si>
  <si>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</si>
  <si>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</si>
  <si>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</si>
  <si>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</si>
  <si>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</si>
  <si>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</si>
  <si>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</si>
  <si>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</si>
  <si>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</si>
  <si>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</si>
  <si>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</si>
  <si>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</si>
  <si>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</si>
  <si>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</si>
  <si>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</si>
  <si>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</si>
  <si>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</si>
  <si>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</si>
  <si>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</si>
  <si>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</si>
  <si>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</si>
  <si>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</si>
  <si>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</si>
  <si>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</si>
  <si>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</si>
  <si>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</si>
  <si>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</si>
  <si>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</si>
  <si>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</si>
  <si>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</si>
  <si>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</si>
  <si>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</si>
  <si>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</si>
  <si>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</si>
  <si>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</si>
  <si>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</si>
  <si>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</si>
  <si>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</si>
  <si>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</si>
  <si>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</si>
  <si>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</si>
  <si>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</si>
  <si>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</si>
  <si>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</si>
  <si>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</si>
  <si>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</si>
  <si>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</si>
  <si>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</si>
  <si>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</si>
  <si>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</si>
  <si>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</si>
  <si>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</si>
  <si>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</si>
  <si>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</si>
  <si>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</si>
  <si>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</si>
  <si>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</si>
  <si>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</si>
  <si>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</si>
  <si>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</si>
  <si>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</si>
  <si>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</si>
  <si>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</si>
  <si>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</si>
  <si>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</si>
  <si>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</si>
  <si>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</si>
  <si>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</si>
  <si>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</si>
  <si>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</si>
  <si>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</si>
  <si>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</si>
  <si>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</si>
  <si>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</si>
  <si>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</si>
  <si>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</si>
  <si>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</si>
  <si>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</si>
  <si>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</si>
  <si>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</si>
  <si>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</si>
  <si>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</si>
  <si>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</si>
  <si>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</si>
  <si>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</si>
  <si>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</si>
  <si>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</si>
  <si>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</si>
  <si>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</si>
  <si>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</si>
  <si>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</si>
  <si>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</si>
  <si>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</si>
  <si>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</si>
  <si>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</si>
  <si>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</si>
  <si>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</si>
  <si>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</si>
  <si>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</si>
  <si>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</si>
  <si>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</si>
  <si>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</si>
  <si>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</si>
  <si>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</si>
  <si>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</si>
  <si>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</si>
  <si>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</si>
  <si>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</si>
  <si>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</si>
  <si>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</si>
  <si>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</si>
  <si>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</si>
  <si>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</si>
  <si>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</si>
  <si>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</si>
  <si>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</si>
  <si>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</si>
  <si>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</si>
  <si>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</si>
  <si>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</si>
  <si>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</si>
  <si>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</si>
  <si>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</si>
  <si>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</si>
  <si>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</si>
  <si>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</si>
  <si>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</si>
  <si>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</si>
  <si>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</si>
  <si>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</si>
  <si>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</si>
  <si>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</si>
  <si>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</si>
  <si>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</si>
  <si>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</si>
  <si>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</si>
  <si>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</si>
  <si>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</si>
  <si>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</si>
  <si>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</si>
  <si>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</si>
  <si>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</si>
  <si>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</si>
  <si>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</si>
  <si>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</si>
  <si>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</si>
  <si>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</si>
  <si>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</si>
  <si>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</si>
  <si>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</si>
  <si>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</si>
  <si>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</si>
  <si>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</si>
  <si>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</si>
  <si>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</si>
  <si>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</si>
  <si>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</si>
  <si>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</si>
  <si>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</si>
  <si>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</si>
  <si>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</si>
  <si>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</si>
  <si>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</si>
  <si>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</si>
  <si>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</si>
  <si>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</si>
  <si>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</si>
  <si>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</si>
  <si>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</si>
  <si>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</si>
  <si>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</si>
  <si>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</si>
  <si>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</si>
  <si>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</si>
  <si>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</si>
  <si>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</si>
  <si>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</si>
  <si>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</si>
  <si>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</si>
  <si>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</si>
  <si>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</si>
  <si>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</si>
  <si>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</si>
  <si>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</si>
  <si>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</si>
  <si>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</si>
  <si>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</si>
  <si>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</si>
  <si>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</si>
  <si>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</si>
  <si>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</si>
  <si>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</si>
  <si>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</si>
  <si>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</si>
  <si>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</si>
  <si>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</si>
  <si>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</si>
  <si>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</si>
  <si>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</si>
  <si>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</si>
  <si>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</si>
  <si>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</si>
  <si>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</si>
  <si>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</si>
  <si>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</si>
  <si>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</si>
  <si>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</si>
  <si>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</si>
  <si>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</si>
  <si>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</si>
  <si>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</si>
  <si>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</si>
  <si>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</si>
  <si>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</si>
  <si>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</si>
  <si>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</si>
  <si>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</si>
  <si>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</si>
  <si>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</si>
  <si>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</si>
  <si>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</si>
  <si>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</si>
  <si>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</si>
  <si>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</si>
  <si>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</si>
  <si>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</si>
  <si>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</si>
  <si>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</si>
  <si>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</si>
  <si>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</si>
  <si>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</si>
  <si>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</si>
  <si>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</si>
  <si>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</si>
  <si>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</si>
  <si>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</si>
  <si>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</si>
  <si>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</si>
  <si>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</si>
  <si>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</si>
  <si>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</si>
  <si>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</si>
  <si>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</si>
  <si>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</si>
  <si>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</si>
  <si>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</si>
  <si>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</si>
  <si>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</si>
  <si>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</si>
  <si>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</si>
  <si>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</si>
  <si>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</si>
  <si>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</si>
  <si>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</si>
  <si>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</si>
  <si>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</si>
  <si>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</si>
  <si>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</si>
  <si>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</si>
  <si>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</si>
  <si>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</si>
  <si>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</si>
  <si>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</si>
  <si>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</si>
  <si>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</si>
  <si>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</si>
  <si>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</si>
  <si>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</si>
  <si>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</si>
  <si>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</si>
  <si>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</si>
  <si>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</si>
  <si>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</si>
  <si>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</si>
  <si>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</si>
  <si>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</si>
  <si>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</si>
  <si>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</si>
  <si>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</si>
  <si>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</si>
  <si>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</si>
  <si>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</si>
  <si>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</si>
  <si>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</si>
  <si>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</si>
  <si>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</si>
  <si>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</si>
  <si>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</si>
  <si>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</si>
  <si>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</si>
  <si>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</si>
  <si>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</si>
  <si>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</si>
  <si>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</si>
  <si>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</si>
  <si>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</si>
  <si>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</si>
  <si>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</si>
  <si>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</si>
  <si>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</si>
  <si>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</si>
  <si>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</si>
  <si>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</si>
  <si>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</si>
  <si>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</si>
  <si>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</si>
  <si>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</si>
  <si>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</si>
  <si>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</si>
  <si>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</si>
  <si>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</si>
  <si>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</si>
  <si>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</si>
  <si>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</si>
  <si>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</si>
  <si>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</si>
  <si>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</si>
  <si>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</si>
  <si>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</si>
  <si>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</si>
  <si>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</si>
  <si>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</si>
  <si>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</si>
  <si>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</si>
  <si>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</si>
  <si>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</si>
  <si>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</si>
  <si>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</si>
  <si>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</si>
  <si>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</si>
  <si>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</si>
  <si>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</si>
  <si>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</si>
  <si>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</si>
  <si>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</si>
  <si>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</si>
  <si>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</si>
  <si>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</si>
  <si>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</si>
  <si>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</si>
  <si>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</si>
  <si>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</si>
  <si>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</si>
  <si>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</si>
  <si>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</si>
  <si>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</si>
  <si>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</si>
  <si>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</si>
  <si>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</si>
  <si>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</si>
  <si>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</si>
  <si>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</si>
  <si>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</si>
  <si>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</si>
  <si>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</si>
  <si>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</si>
  <si>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</si>
  <si>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</si>
  <si>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</si>
  <si>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</si>
  <si>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</si>
  <si>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</si>
  <si>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</si>
  <si>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</si>
  <si>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</si>
  <si>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</si>
  <si>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</si>
  <si>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</si>
  <si>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</si>
  <si>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</si>
  <si>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</si>
  <si>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</si>
  <si>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</si>
  <si>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</si>
  <si>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</si>
  <si>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</si>
  <si>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</si>
  <si>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</si>
  <si>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</si>
  <si>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</si>
  <si>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</si>
  <si>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</si>
  <si>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</si>
  <si>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</si>
  <si>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</si>
  <si>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</si>
  <si>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</si>
  <si>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</si>
  <si>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</si>
  <si>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</si>
  <si>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</si>
  <si>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</si>
  <si>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</si>
  <si>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</si>
  <si>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</si>
  <si>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</si>
  <si>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</si>
  <si>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</si>
  <si>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</si>
  <si>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</si>
  <si>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</si>
  <si>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</si>
  <si>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</si>
  <si>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</si>
  <si>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</si>
  <si>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</si>
  <si>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</si>
  <si>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</si>
  <si>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</si>
  <si>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</si>
  <si>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</si>
  <si>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</si>
  <si>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</si>
  <si>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</si>
  <si>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</si>
  <si>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</si>
  <si>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</si>
  <si>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</si>
  <si>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</si>
  <si>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</si>
  <si>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</si>
  <si>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</si>
  <si>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</si>
  <si>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</si>
  <si>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</si>
  <si>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</si>
  <si>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</si>
  <si>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</si>
  <si>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</si>
  <si>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</si>
  <si>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</si>
  <si>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</si>
  <si>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</si>
  <si>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</si>
  <si>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</si>
  <si>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</si>
  <si>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</si>
  <si>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</si>
  <si>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</si>
  <si>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</si>
  <si>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</si>
  <si>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</si>
  <si>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</si>
  <si>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</si>
  <si>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</si>
  <si>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</si>
  <si>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</si>
  <si>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</si>
  <si>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</si>
  <si>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</si>
  <si>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</si>
  <si>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</si>
  <si>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</si>
  <si>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</si>
  <si>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</si>
  <si>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</si>
  <si>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</si>
  <si>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</si>
  <si>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</si>
  <si>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</si>
  <si>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</si>
  <si>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</si>
  <si>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</si>
  <si>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</si>
  <si>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</si>
  <si>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</si>
  <si>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</si>
  <si>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</si>
  <si>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</si>
  <si>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</si>
  <si>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</si>
  <si>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</si>
  <si>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</si>
  <si>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</si>
  <si>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</si>
  <si>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</si>
  <si>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</si>
  <si>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</si>
  <si>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</si>
  <si>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</si>
  <si>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</si>
  <si>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</si>
  <si>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</si>
  <si>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</si>
  <si>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</si>
  <si>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</si>
  <si>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</si>
  <si>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</si>
  <si>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</si>
  <si>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</si>
  <si>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</si>
  <si>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</si>
  <si>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</si>
  <si>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</si>
  <si>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</si>
  <si>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</si>
  <si>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</si>
  <si>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</si>
  <si>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</si>
  <si>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</si>
  <si>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</si>
  <si>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</si>
  <si>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</si>
  <si>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</si>
  <si>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</si>
  <si>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</si>
  <si>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</si>
  <si>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</si>
  <si>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</si>
  <si>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</si>
  <si>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</si>
  <si>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</si>
  <si>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</si>
  <si>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</si>
  <si>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</si>
  <si>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</si>
  <si>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</si>
  <si>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</si>
  <si>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</si>
  <si>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</si>
  <si>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</si>
  <si>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</si>
  <si>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</si>
  <si>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</si>
  <si>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</si>
  <si>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</si>
  <si>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</si>
  <si>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</si>
  <si>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</si>
  <si>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</si>
  <si>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</si>
  <si>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</si>
  <si>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</si>
  <si>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</si>
  <si>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</si>
  <si>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</si>
  <si>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</si>
  <si>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</si>
  <si>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</si>
  <si>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</si>
  <si>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</si>
  <si>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</si>
  <si>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</si>
  <si>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</si>
  <si>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</si>
  <si>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</si>
  <si>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</si>
  <si>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</si>
  <si>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</si>
  <si>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</si>
  <si>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</si>
  <si>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</si>
  <si>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</si>
  <si>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</si>
  <si>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</si>
  <si>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</si>
  <si>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</si>
  <si>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</si>
  <si>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</si>
  <si>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</si>
  <si>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</si>
  <si>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</si>
  <si>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</si>
  <si>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</si>
  <si>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</si>
  <si>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</si>
  <si>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</si>
  <si>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</si>
  <si>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</si>
  <si>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</si>
  <si>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</si>
  <si>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</si>
  <si>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</si>
  <si>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</si>
  <si>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</si>
  <si>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</si>
  <si>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</si>
  <si>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</si>
  <si>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</si>
  <si>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</si>
  <si>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</si>
  <si>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</si>
  <si>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</si>
  <si>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</si>
  <si>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</si>
  <si>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</si>
  <si>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</si>
  <si>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</si>
  <si>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</si>
  <si>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</si>
  <si>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</si>
  <si>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</si>
  <si>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</si>
  <si>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</si>
  <si>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</si>
  <si>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</si>
  <si>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</si>
  <si>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</si>
  <si>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</si>
  <si>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</si>
  <si>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</si>
  <si>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</si>
  <si>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</si>
  <si>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</si>
  <si>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</si>
  <si>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</si>
  <si>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</si>
  <si>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</si>
  <si>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</si>
  <si>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</si>
  <si>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</si>
  <si>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</si>
  <si>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</si>
  <si>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</si>
  <si>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</si>
  <si>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</si>
  <si>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</si>
  <si>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</si>
  <si>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</si>
  <si>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</si>
  <si>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</si>
  <si>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</si>
  <si>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</si>
  <si>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</si>
  <si>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</si>
  <si>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</si>
  <si>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</si>
  <si>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</si>
  <si>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</si>
  <si>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</si>
  <si>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</si>
  <si>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</si>
  <si>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</si>
  <si>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</si>
  <si>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</si>
  <si>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</si>
  <si>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</si>
  <si>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</si>
  <si>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</si>
  <si>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</si>
  <si>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</si>
  <si>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</si>
  <si>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</si>
  <si>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</si>
  <si>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</si>
  <si>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</si>
  <si>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</si>
  <si>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</si>
  <si>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</si>
  <si>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</si>
  <si>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</si>
  <si>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</si>
  <si>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</si>
  <si>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</si>
  <si>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</si>
  <si>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</si>
  <si>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</si>
  <si>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</si>
  <si>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</si>
  <si>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</si>
  <si>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</si>
  <si>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</si>
  <si>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</si>
  <si>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</si>
  <si>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</si>
  <si>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</si>
  <si>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</si>
  <si>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</si>
  <si>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</si>
  <si>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</si>
  <si>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</si>
  <si>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</si>
  <si>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</si>
  <si>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</si>
  <si>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</si>
  <si>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</si>
  <si>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</si>
  <si>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</si>
  <si>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</si>
  <si>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</si>
  <si>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</si>
  <si>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</si>
  <si>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</si>
  <si>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</si>
  <si>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</si>
  <si>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</si>
  <si>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</si>
  <si>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</si>
  <si>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</si>
  <si>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</si>
  <si>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</si>
  <si>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</si>
  <si>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</si>
  <si>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</si>
  <si>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</si>
  <si>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</si>
  <si>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</si>
  <si>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</si>
  <si>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</si>
  <si>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</si>
  <si>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</si>
  <si>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</si>
  <si>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</si>
  <si>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</si>
  <si>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</si>
  <si>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</si>
  <si>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</si>
  <si>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</si>
  <si>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</si>
  <si>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</si>
  <si>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</si>
  <si>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</si>
  <si>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</si>
  <si>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</si>
  <si>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</si>
  <si>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</si>
  <si>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</si>
  <si>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</si>
  <si>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</si>
  <si>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</si>
  <si>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</si>
  <si>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</si>
  <si>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</si>
  <si>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</si>
  <si>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</si>
  <si>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</si>
  <si>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</si>
  <si>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</si>
  <si>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</si>
  <si>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</si>
  <si>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</si>
  <si>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</si>
  <si>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</si>
  <si>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</si>
  <si>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</si>
  <si>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</si>
  <si>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</si>
  <si>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</si>
  <si>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</si>
  <si>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</si>
  <si>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</si>
  <si>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</si>
  <si>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</si>
  <si>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</si>
  <si>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</si>
  <si>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</si>
  <si>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</si>
  <si>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</si>
  <si>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</si>
  <si>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</si>
  <si>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</si>
  <si>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</si>
  <si>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</si>
  <si>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</si>
  <si>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</si>
  <si>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</si>
  <si>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</si>
  <si>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</si>
  <si>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</si>
  <si>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</si>
  <si>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</si>
  <si>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</si>
  <si>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</si>
  <si>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</si>
  <si>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</si>
  <si>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</si>
  <si>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</si>
  <si>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</si>
  <si>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</si>
  <si>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</si>
  <si>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</si>
  <si>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</si>
  <si>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</si>
  <si>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</si>
  <si>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</si>
  <si>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</si>
  <si>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</si>
  <si>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</si>
  <si>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</si>
  <si>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</si>
  <si>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</si>
  <si>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</si>
  <si>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</si>
  <si>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</si>
  <si>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</si>
  <si>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</si>
  <si>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</si>
  <si>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</si>
  <si>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</si>
  <si>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</si>
  <si>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</si>
  <si>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</si>
  <si>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</si>
  <si>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</si>
  <si>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</si>
  <si>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</si>
  <si>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</si>
  <si>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</si>
  <si>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</si>
  <si>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</si>
  <si>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</si>
  <si>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</si>
  <si>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</si>
  <si>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</si>
  <si>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</si>
  <si>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</si>
  <si>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</si>
  <si>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</si>
  <si>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</si>
  <si>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</si>
  <si>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</si>
  <si>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</si>
  <si>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</si>
  <si>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</si>
  <si>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</si>
  <si>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</si>
  <si>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</si>
  <si>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</si>
  <si>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</si>
  <si>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</si>
  <si>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</si>
  <si>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</si>
  <si>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</si>
  <si>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</si>
  <si>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</si>
  <si>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</si>
  <si>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</si>
  <si>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</si>
  <si>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</si>
  <si>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</si>
  <si>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</si>
  <si>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</si>
  <si>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</si>
  <si>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</si>
  <si>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</si>
  <si>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</si>
  <si>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</si>
  <si>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</si>
  <si>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</si>
  <si>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</si>
  <si>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</si>
  <si>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</si>
  <si>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</si>
  <si>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</si>
  <si>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</si>
  <si>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</si>
  <si>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</si>
  <si>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</si>
  <si>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</si>
  <si>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</si>
  <si>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</si>
  <si>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</si>
  <si>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</si>
  <si>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</si>
  <si>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</si>
  <si>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</si>
  <si>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</si>
  <si>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</si>
  <si>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</si>
  <si>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</si>
  <si>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</si>
  <si>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</si>
  <si>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</si>
  <si>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</si>
  <si>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</si>
  <si>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</si>
  <si>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</si>
  <si>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</si>
  <si>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</si>
  <si>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</si>
  <si>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</si>
  <si>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</si>
  <si>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</si>
  <si>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</si>
  <si>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</si>
  <si>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</si>
  <si>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</si>
  <si>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</si>
  <si>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</si>
  <si>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</si>
  <si>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</si>
  <si>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</si>
  <si>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</si>
  <si>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</si>
  <si>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</si>
  <si>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</si>
  <si>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</si>
  <si>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</si>
  <si>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</si>
  <si>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</si>
  <si>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</si>
  <si>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</si>
  <si>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</si>
  <si>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</si>
  <si>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</si>
  <si>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</si>
  <si>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</si>
  <si>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</si>
  <si>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</si>
  <si>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</si>
  <si>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</si>
  <si>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</si>
  <si>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</si>
  <si>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</si>
  <si>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</si>
  <si>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</si>
  <si>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</si>
  <si>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</si>
  <si>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</si>
  <si>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</si>
  <si>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</si>
  <si>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</si>
  <si>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</si>
  <si>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</si>
  <si>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</si>
  <si>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</si>
  <si>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</si>
  <si>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</si>
  <si>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</si>
  <si>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</si>
  <si>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</si>
  <si>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</si>
  <si>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</si>
  <si>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</si>
  <si>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</si>
  <si>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</si>
  <si>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</si>
  <si>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</si>
  <si>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</si>
  <si>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</si>
  <si>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</si>
  <si>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</si>
  <si>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</si>
  <si>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</si>
  <si>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</si>
  <si>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</si>
  <si>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</si>
  <si>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</si>
  <si>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</si>
  <si>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</si>
  <si>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</si>
  <si>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</si>
  <si>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</si>
  <si>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</si>
  <si>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</si>
  <si>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</si>
  <si>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</si>
  <si>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</si>
  <si>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</si>
  <si>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</si>
  <si>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</si>
  <si>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</si>
  <si>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</si>
  <si>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</si>
  <si>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</si>
  <si>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</si>
  <si>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</si>
  <si>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</si>
  <si>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</si>
  <si>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</si>
  <si>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</si>
  <si>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</si>
  <si>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</si>
  <si>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</si>
  <si>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</si>
  <si>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</si>
  <si>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</si>
  <si>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</si>
  <si>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</si>
  <si>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</si>
  <si>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</si>
  <si>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</si>
  <si>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</si>
  <si>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</si>
  <si>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</si>
  <si>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</si>
  <si>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</si>
  <si>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</si>
  <si>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</si>
  <si>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</si>
  <si>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</si>
  <si>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</si>
  <si>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</si>
  <si>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</si>
  <si>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</si>
  <si>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</si>
  <si>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</si>
  <si>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</si>
  <si>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</si>
  <si>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</si>
  <si>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</si>
  <si>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</si>
  <si>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</si>
  <si>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</si>
  <si>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</si>
  <si>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</si>
  <si>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</si>
  <si>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</si>
  <si>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</si>
  <si>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</si>
  <si>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</si>
  <si>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</si>
  <si>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</si>
  <si>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</si>
  <si>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</si>
  <si>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</si>
  <si>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</si>
  <si>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</si>
  <si>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</si>
  <si>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</si>
  <si>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</si>
  <si>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</si>
  <si>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</si>
  <si>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</si>
  <si>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</si>
  <si>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</si>
  <si>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</si>
  <si>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</si>
  <si>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</si>
  <si>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</si>
  <si>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</si>
  <si>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</si>
  <si>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</si>
  <si>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</si>
  <si>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</si>
  <si>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</si>
  <si>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</si>
  <si>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</si>
  <si>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</si>
  <si>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</si>
  <si>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</si>
  <si>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</si>
  <si>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</si>
  <si>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</si>
  <si>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</si>
  <si>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</si>
  <si>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</si>
  <si>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</si>
  <si>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</si>
  <si>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</si>
  <si>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</si>
  <si>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</si>
  <si>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</si>
  <si>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</si>
  <si>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</si>
  <si>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</si>
  <si>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</si>
  <si>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</si>
  <si>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</si>
  <si>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</si>
  <si>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</si>
  <si>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</si>
  <si>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</si>
  <si>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</si>
  <si>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</si>
  <si>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</si>
  <si>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</si>
  <si>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</si>
  <si>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</si>
  <si>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</si>
  <si>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</si>
  <si>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</si>
  <si>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</si>
  <si>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</si>
  <si>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</si>
  <si>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</si>
  <si>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</si>
  <si>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</si>
  <si>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</si>
  <si>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</si>
  <si>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</si>
  <si>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</si>
  <si>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</si>
  <si>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</si>
  <si>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</si>
  <si>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</si>
  <si>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</si>
  <si>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</si>
  <si>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</si>
  <si>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</si>
  <si>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</si>
  <si>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</si>
  <si>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</si>
  <si>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</si>
  <si>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</si>
  <si>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</si>
  <si>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</si>
  <si>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</si>
  <si>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</si>
  <si>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</si>
  <si>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</si>
  <si>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</si>
  <si>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</si>
  <si>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</si>
  <si>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</si>
  <si>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</si>
  <si>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</si>
  <si>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</si>
  <si>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</si>
  <si>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</si>
  <si>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</si>
  <si>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</si>
  <si>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</si>
  <si>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</si>
  <si>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</si>
  <si>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</si>
  <si>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</si>
  <si>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</si>
  <si>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</si>
  <si>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</si>
  <si>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</si>
  <si>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</si>
  <si>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</si>
  <si>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</si>
  <si>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</si>
  <si>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</si>
  <si>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</si>
  <si>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</si>
  <si>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</si>
  <si>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</si>
  <si>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</si>
  <si>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</si>
  <si>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</si>
  <si>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</si>
  <si>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</si>
  <si>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</si>
  <si>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</si>
  <si>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</si>
  <si>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</si>
  <si>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</si>
  <si>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</si>
  <si>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</si>
  <si>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</si>
  <si>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</si>
  <si>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</si>
  <si>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</si>
  <si>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</si>
  <si>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</si>
  <si>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</si>
  <si>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</si>
  <si>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</si>
  <si>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</si>
  <si>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</si>
  <si>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</si>
  <si>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</si>
  <si>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</si>
  <si>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</si>
  <si>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</si>
  <si>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</si>
  <si>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</si>
  <si>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</si>
  <si>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</si>
  <si>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</si>
  <si>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</si>
  <si>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</si>
  <si>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</si>
  <si>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</si>
  <si>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</si>
  <si>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</si>
  <si>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</si>
  <si>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</si>
  <si>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</si>
  <si>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</si>
  <si>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</si>
  <si>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</si>
  <si>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</si>
  <si>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</si>
  <si>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</si>
  <si>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</si>
  <si>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</si>
  <si>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</si>
  <si>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</si>
  <si>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</si>
  <si>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</si>
  <si>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</si>
  <si>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</si>
  <si>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</si>
  <si>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</si>
  <si>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</si>
  <si>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</si>
  <si>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</si>
  <si>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</si>
  <si>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</si>
  <si>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</si>
  <si>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</si>
  <si>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</si>
  <si>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</si>
  <si>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</si>
  <si>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</si>
  <si>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</si>
  <si>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</si>
  <si>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</si>
  <si>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</si>
  <si>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</si>
  <si>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</si>
  <si>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</si>
  <si>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</si>
  <si>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</si>
  <si>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</si>
  <si>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</si>
  <si>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</si>
  <si>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</si>
  <si>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</si>
  <si>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</si>
  <si>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</si>
  <si>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</si>
  <si>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</si>
  <si>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</si>
  <si>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</si>
  <si>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</si>
  <si>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</si>
  <si>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</si>
  <si>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</si>
  <si>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</si>
  <si>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</si>
  <si>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</si>
  <si>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</si>
  <si>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</si>
  <si>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</si>
  <si>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</si>
  <si>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</si>
  <si>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</si>
  <si>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</si>
  <si>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</si>
  <si>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</si>
  <si>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</si>
  <si>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</si>
  <si>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</si>
  <si>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</si>
  <si>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</si>
  <si>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</si>
  <si>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</si>
  <si>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</si>
  <si>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</si>
  <si>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</si>
  <si>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</si>
  <si>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</si>
  <si>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</si>
  <si>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</si>
  <si>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</si>
  <si>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</si>
  <si>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</si>
  <si>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</si>
  <si>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</si>
  <si>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</si>
  <si>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</si>
  <si>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</si>
  <si>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</si>
  <si>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</si>
  <si>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</si>
  <si>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</si>
  <si>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</si>
  <si>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</si>
  <si>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</si>
  <si>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</si>
  <si>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</si>
  <si>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</si>
  <si>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</si>
  <si>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</si>
  <si>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</si>
  <si>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</si>
  <si>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</si>
  <si>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</si>
  <si>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</si>
  <si>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</si>
  <si>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</si>
  <si>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</si>
  <si>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</si>
  <si>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</si>
  <si>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</si>
  <si>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</si>
  <si>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</si>
  <si>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</si>
  <si>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</si>
  <si>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</si>
  <si>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</si>
  <si>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</si>
  <si>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</si>
  <si>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</si>
  <si>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</si>
  <si>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</si>
  <si>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</si>
  <si>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</si>
  <si>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</si>
  <si>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</si>
  <si>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</si>
  <si>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</si>
  <si>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</si>
  <si>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</si>
  <si>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</si>
  <si>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</si>
  <si>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</si>
  <si>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</si>
  <si>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</si>
  <si>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</si>
  <si>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</si>
  <si>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</si>
  <si>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</si>
  <si>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</si>
  <si>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</si>
  <si>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</si>
  <si>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</si>
  <si>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</si>
  <si>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</si>
  <si>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</si>
  <si>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</si>
  <si>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</si>
  <si>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</si>
  <si>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</si>
  <si>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</si>
  <si>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</si>
  <si>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</si>
  <si>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</si>
  <si>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</si>
  <si>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</si>
  <si>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</si>
  <si>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</si>
  <si>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</si>
  <si>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</si>
  <si>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</si>
  <si>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</si>
  <si>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</si>
  <si>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</si>
  <si>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</si>
  <si>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</si>
  <si>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</si>
  <si>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</si>
  <si>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</si>
  <si>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</si>
  <si>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</si>
  <si>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</si>
  <si>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</si>
  <si>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</si>
  <si>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</si>
  <si>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</si>
  <si>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</si>
  <si>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</si>
  <si>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</si>
  <si>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</si>
  <si>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</si>
  <si>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</si>
  <si>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</si>
  <si>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</si>
  <si>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</si>
  <si>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</si>
  <si>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</si>
  <si>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</si>
  <si>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</si>
  <si>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</si>
  <si>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</si>
  <si>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</si>
  <si>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</si>
  <si>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</si>
  <si>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</si>
  <si>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</si>
  <si>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</si>
  <si>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</si>
  <si>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</si>
  <si>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</si>
  <si>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</si>
  <si>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</si>
  <si>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</si>
  <si>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</si>
  <si>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</si>
  <si>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</si>
  <si>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</si>
  <si>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</si>
  <si>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</si>
  <si>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</si>
  <si>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</si>
  <si>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</si>
  <si>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</si>
  <si>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</si>
  <si>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</si>
  <si>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</si>
  <si>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</si>
  <si>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</si>
  <si>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</si>
  <si>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</si>
  <si>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</si>
  <si>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</si>
  <si>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</si>
  <si>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</si>
  <si>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</si>
  <si>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</si>
  <si>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</si>
  <si>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</si>
  <si>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</si>
  <si>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</si>
  <si>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</si>
  <si>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</si>
  <si>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</si>
  <si>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</si>
  <si>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</si>
  <si>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</si>
  <si>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</si>
  <si>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</si>
  <si>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</si>
  <si>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</si>
  <si>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</si>
  <si>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</si>
  <si>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</si>
  <si>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</si>
  <si>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</si>
  <si>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</si>
  <si>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</si>
  <si>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</si>
  <si>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</si>
  <si>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</si>
  <si>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</si>
  <si>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</si>
  <si>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</si>
  <si>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</si>
  <si>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</si>
  <si>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</si>
  <si>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</si>
  <si>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</si>
  <si>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</si>
  <si>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</si>
  <si>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</si>
  <si>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</si>
  <si>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</si>
  <si>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</si>
  <si>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</si>
  <si>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</si>
  <si>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</si>
  <si>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</si>
  <si>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</si>
  <si>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</si>
  <si>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</si>
  <si>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</si>
  <si>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</si>
  <si>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</si>
  <si>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</si>
  <si>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</si>
  <si>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</si>
  <si>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</si>
  <si>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</si>
  <si>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</si>
  <si>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</si>
  <si>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</si>
  <si>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</si>
  <si>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</si>
  <si>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</si>
  <si>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</si>
  <si>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</si>
  <si>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</si>
  <si>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</si>
  <si>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</si>
  <si>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</si>
  <si>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</si>
  <si>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</si>
  <si>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</si>
  <si>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</si>
  <si>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</si>
  <si>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</si>
  <si>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</si>
  <si>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</si>
  <si>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</si>
  <si>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</si>
  <si>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</si>
  <si>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</si>
  <si>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</si>
  <si>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</si>
  <si>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</si>
  <si>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</si>
  <si>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</si>
  <si>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</si>
  <si>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</si>
  <si>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</si>
  <si>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</si>
  <si>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</si>
  <si>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</si>
  <si>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</si>
  <si>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</si>
  <si>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</si>
  <si>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</si>
  <si>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</si>
  <si>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</si>
  <si>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</si>
  <si>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</si>
  <si>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</si>
  <si>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</si>
  <si>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</si>
  <si>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</si>
  <si>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</si>
  <si>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</si>
  <si>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</si>
  <si>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</si>
  <si>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</si>
  <si>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</si>
  <si>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</si>
  <si>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</si>
  <si>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</si>
  <si>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</si>
  <si>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</si>
  <si>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</si>
  <si>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</si>
  <si>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</si>
  <si>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</si>
  <si>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</si>
  <si>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</si>
  <si>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</si>
  <si>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</si>
  <si>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</si>
  <si>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</si>
  <si>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</si>
  <si>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</si>
  <si>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</si>
  <si>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</si>
  <si>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</si>
  <si>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</si>
  <si>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</si>
  <si>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</si>
  <si>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</si>
  <si>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</si>
  <si>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</si>
  <si>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</si>
  <si>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</si>
  <si>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</si>
  <si>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</si>
  <si>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</si>
  <si>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</si>
  <si>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</si>
  <si>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</si>
  <si>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</si>
  <si>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</si>
  <si>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</si>
  <si>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</si>
  <si>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</si>
  <si>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</si>
  <si>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</si>
  <si>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</si>
  <si>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</si>
  <si>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</si>
  <si>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</si>
  <si>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</si>
  <si>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</si>
  <si>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</si>
  <si>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</si>
  <si>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</si>
  <si>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</si>
  <si>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</si>
  <si>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</si>
  <si>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</si>
  <si>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</si>
  <si>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</si>
  <si>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</si>
  <si>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</si>
  <si>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</si>
  <si>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</si>
  <si>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</si>
  <si>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</si>
  <si>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</si>
  <si>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</si>
  <si>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</si>
  <si>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</si>
  <si>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</si>
  <si>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</si>
  <si>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</si>
  <si>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</si>
  <si>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</si>
  <si>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</si>
  <si>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</si>
  <si>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</si>
  <si>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</si>
  <si>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</si>
  <si>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</si>
  <si>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</si>
  <si>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</si>
  <si>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</si>
  <si>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</si>
  <si>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</si>
  <si>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</si>
  <si>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</si>
  <si>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</si>
  <si>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</si>
  <si>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</si>
  <si>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</si>
  <si>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</si>
  <si>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</si>
  <si>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</si>
  <si>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</si>
  <si>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</si>
  <si>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</si>
  <si>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</si>
  <si>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</si>
  <si>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</si>
  <si>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</si>
  <si>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</si>
  <si>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</si>
  <si>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</si>
  <si>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</si>
  <si>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</si>
  <si>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</si>
  <si>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</si>
  <si>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</si>
  <si>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</si>
  <si>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</si>
  <si>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</si>
  <si>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</si>
  <si>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</si>
  <si>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</si>
  <si>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</si>
  <si>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</si>
  <si>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</si>
  <si>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</si>
  <si>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</si>
  <si>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</si>
  <si>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</si>
  <si>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</si>
  <si>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</si>
  <si>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</si>
  <si>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</si>
  <si>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</si>
  <si>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</si>
  <si>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</si>
  <si>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</si>
  <si>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</si>
  <si>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</si>
  <si>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</si>
  <si>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</si>
  <si>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</si>
  <si>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</si>
  <si>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</si>
  <si>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</si>
  <si>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</si>
  <si>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</si>
  <si>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</si>
  <si>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</si>
  <si>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</si>
  <si>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</si>
  <si>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</si>
  <si>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</si>
  <si>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</si>
  <si>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</si>
  <si>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</si>
  <si>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</si>
  <si>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</si>
  <si>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</si>
  <si>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</si>
  <si>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</si>
  <si>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</si>
  <si>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</si>
  <si>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</si>
  <si>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</si>
  <si>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</si>
  <si>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</si>
  <si>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</si>
  <si>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</si>
  <si>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</si>
  <si>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</si>
  <si>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</si>
  <si>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</si>
  <si>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</si>
  <si>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</si>
  <si>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</si>
  <si>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</si>
  <si>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</si>
  <si>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</si>
  <si>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</si>
  <si>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</si>
  <si>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</si>
  <si>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</si>
  <si>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</si>
  <si>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</si>
  <si>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</si>
  <si>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</si>
  <si>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</si>
  <si>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</si>
  <si>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</si>
  <si>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</si>
  <si>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</si>
  <si>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</si>
  <si>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</si>
  <si>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</si>
  <si>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</si>
  <si>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</si>
  <si>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</si>
  <si>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</si>
  <si>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</si>
  <si>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</si>
  <si>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</si>
  <si>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</si>
  <si>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</si>
  <si>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</si>
  <si>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</si>
  <si>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</si>
  <si>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</si>
  <si>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</si>
  <si>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</si>
  <si>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</si>
  <si>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</si>
  <si>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</si>
  <si>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</si>
  <si>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</si>
  <si>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</si>
  <si>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</si>
  <si>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</si>
  <si>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</si>
  <si>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</si>
  <si>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</si>
  <si>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</si>
  <si>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</si>
  <si>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</si>
  <si>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</si>
  <si>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</si>
  <si>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</si>
  <si>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</si>
  <si>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</si>
  <si>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</si>
  <si>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</si>
  <si>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</si>
  <si>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</si>
  <si>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</si>
  <si>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</si>
  <si>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</si>
  <si>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</si>
  <si>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</si>
  <si>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</si>
  <si>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</si>
  <si>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</si>
  <si>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</si>
  <si>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</si>
  <si>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</si>
  <si>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</si>
  <si>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</si>
  <si>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</si>
  <si>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</si>
  <si>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</si>
  <si>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</si>
  <si>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</si>
  <si>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</si>
  <si>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</si>
  <si>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</si>
  <si>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</si>
  <si>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</si>
  <si>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</si>
  <si>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</si>
  <si>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</si>
  <si>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</si>
  <si>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</si>
  <si>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</si>
  <si>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</si>
  <si>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</si>
  <si>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</si>
  <si>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</si>
  <si>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</si>
  <si>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</si>
  <si>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</si>
  <si>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</si>
  <si>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</si>
  <si>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</si>
  <si>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</si>
  <si>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</si>
  <si>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</si>
  <si>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</si>
  <si>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</si>
  <si>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</si>
  <si>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</si>
  <si>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</si>
  <si>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</si>
  <si>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</si>
  <si>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</si>
  <si>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</si>
  <si>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</si>
  <si>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</si>
  <si>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</si>
  <si>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</si>
  <si>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</si>
  <si>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</si>
  <si>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</si>
  <si>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</si>
  <si>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</si>
  <si>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</si>
  <si>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</si>
  <si>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</si>
  <si>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</si>
  <si>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</si>
  <si>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</si>
  <si>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</si>
  <si>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</si>
  <si>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</si>
  <si>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</si>
  <si>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</si>
  <si>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</si>
  <si>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</si>
  <si>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</si>
  <si>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</si>
  <si>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</si>
  <si>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</si>
  <si>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</si>
  <si>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</si>
  <si>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</si>
  <si>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</si>
  <si>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</si>
  <si>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</si>
  <si>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</si>
  <si>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</si>
  <si>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</si>
  <si>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</si>
  <si>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</si>
  <si>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</si>
  <si>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</si>
  <si>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</si>
  <si>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</si>
  <si>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</si>
  <si>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</si>
  <si>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</si>
  <si>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</si>
  <si>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</si>
  <si>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</si>
  <si>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</si>
  <si>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</si>
  <si>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</si>
  <si>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</si>
  <si>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</si>
  <si>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</si>
  <si>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</si>
  <si>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</si>
  <si>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</si>
  <si>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</si>
  <si>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</si>
  <si>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</si>
  <si>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</si>
  <si>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</si>
  <si>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</si>
  <si>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</si>
  <si>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</si>
  <si>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</si>
  <si>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</si>
  <si>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</si>
  <si>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</si>
  <si>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</si>
  <si>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</si>
  <si>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</si>
  <si>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</si>
  <si>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</si>
  <si>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</si>
  <si>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</si>
  <si>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</si>
  <si>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</si>
  <si>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</si>
  <si>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</si>
  <si>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</si>
  <si>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</si>
  <si>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</si>
  <si>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</si>
  <si>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</si>
  <si>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</si>
  <si>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</si>
  <si>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</si>
  <si>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</si>
  <si>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</si>
  <si>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</si>
  <si>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</si>
  <si>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</si>
  <si>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</si>
  <si>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</si>
  <si>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</si>
  <si>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</si>
  <si>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</si>
  <si>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</si>
  <si>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</si>
  <si>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</si>
  <si>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</si>
  <si>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</si>
  <si>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</si>
  <si>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</si>
  <si>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</si>
  <si>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</si>
  <si>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</si>
  <si>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</si>
  <si>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</si>
  <si>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</si>
  <si>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</si>
  <si>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</si>
  <si>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</si>
  <si>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</si>
  <si>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</si>
  <si>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</si>
  <si>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</si>
  <si>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</si>
  <si>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</si>
  <si>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</si>
  <si>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</si>
  <si>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</si>
  <si>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</si>
  <si>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</si>
  <si>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</si>
  <si>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</si>
  <si>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</si>
  <si>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</si>
  <si>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</si>
  <si>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</si>
  <si>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</si>
  <si>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</si>
  <si>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</si>
  <si>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</si>
  <si>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</si>
  <si>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</si>
  <si>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</si>
  <si>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</si>
  <si>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</si>
  <si>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</si>
  <si>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</si>
  <si>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</si>
  <si>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</si>
  <si>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</si>
  <si>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</si>
  <si>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</si>
  <si>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</si>
  <si>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</si>
  <si>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</si>
  <si>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</si>
  <si>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</si>
  <si>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</si>
  <si>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</si>
  <si>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</si>
  <si>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</si>
  <si>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</si>
  <si>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</si>
  <si>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</si>
  <si>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</si>
  <si>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</si>
  <si>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</si>
  <si>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</si>
  <si>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</si>
  <si>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</si>
  <si>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</si>
  <si>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</si>
  <si>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</si>
  <si>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</si>
  <si>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</si>
  <si>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</si>
  <si>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</si>
  <si>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</si>
  <si>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</si>
  <si>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</si>
  <si>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</si>
  <si>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</si>
  <si>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</si>
  <si>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</si>
  <si>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</si>
  <si>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</si>
  <si>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</si>
  <si>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</si>
  <si>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</si>
  <si>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</si>
  <si>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</si>
  <si>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</si>
  <si>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</si>
  <si>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</si>
  <si>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</si>
  <si>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</si>
  <si>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</si>
  <si>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</si>
  <si>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</si>
  <si>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</si>
  <si>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</si>
  <si>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</si>
  <si>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</si>
  <si>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</si>
  <si>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</si>
  <si>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</si>
  <si>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</si>
  <si>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</si>
  <si>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</si>
  <si>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</si>
  <si>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</si>
  <si>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</si>
  <si>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</si>
  <si>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</si>
  <si>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</si>
  <si>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</si>
  <si>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</si>
  <si>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</si>
  <si>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</si>
  <si>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</si>
  <si>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</si>
  <si>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</si>
  <si>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</si>
  <si>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</si>
  <si>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</si>
  <si>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</si>
  <si>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</si>
  <si>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</si>
  <si>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</si>
  <si>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</si>
  <si>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</si>
  <si>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</si>
  <si>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</si>
  <si>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</si>
  <si>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</si>
  <si>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</si>
  <si>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</si>
  <si>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</si>
  <si>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</si>
  <si>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</si>
  <si>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</si>
  <si>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</si>
  <si>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</si>
  <si>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</si>
  <si>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</si>
  <si>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</si>
  <si>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</si>
  <si>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</si>
  <si>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</si>
  <si>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</si>
  <si>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</si>
  <si>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</si>
  <si>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</si>
  <si>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</si>
  <si>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</si>
  <si>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</si>
  <si>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</si>
  <si>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</si>
  <si>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</si>
  <si>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</si>
  <si>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</si>
  <si>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</si>
  <si>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</si>
  <si>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</si>
  <si>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</si>
  <si>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</si>
  <si>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</si>
  <si>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</si>
  <si>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</si>
  <si>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</si>
  <si>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</si>
  <si>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</si>
  <si>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</si>
  <si>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</si>
  <si>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</si>
  <si>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</si>
  <si>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</si>
  <si>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</si>
  <si>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</si>
  <si>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</si>
  <si>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</si>
  <si>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</si>
  <si>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</si>
  <si>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</si>
  <si>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</si>
  <si>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</si>
  <si>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</si>
  <si>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</si>
  <si>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</si>
  <si>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</si>
  <si>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</si>
  <si>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</si>
  <si>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</si>
  <si>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</si>
  <si>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</si>
  <si>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</si>
  <si>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</si>
  <si>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</si>
  <si>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</si>
  <si>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</si>
  <si>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</si>
  <si>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</si>
  <si>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</si>
  <si>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</si>
  <si>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</si>
  <si>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</si>
  <si>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</si>
  <si>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</si>
  <si>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</si>
  <si>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</si>
  <si>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</si>
  <si>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</si>
  <si>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</si>
  <si>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</si>
  <si>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</si>
  <si>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</si>
  <si>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</si>
  <si>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</si>
  <si>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</si>
  <si>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</si>
  <si>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</si>
  <si>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</si>
  <si>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</si>
  <si>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</si>
  <si>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</si>
  <si>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</si>
  <si>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</si>
  <si>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</si>
  <si>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</si>
  <si>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</si>
  <si>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</si>
  <si>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</si>
  <si>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</si>
  <si>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</si>
  <si>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</si>
  <si>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</si>
  <si>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</si>
  <si>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</si>
  <si>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</si>
  <si>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</si>
  <si>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</si>
  <si>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</si>
  <si>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</si>
  <si>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</si>
  <si>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</si>
  <si>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</si>
  <si>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</si>
  <si>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</si>
  <si>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</si>
  <si>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</si>
  <si>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</si>
  <si>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</si>
  <si>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</si>
  <si>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</si>
  <si>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</si>
  <si>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</si>
  <si>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</si>
  <si>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</si>
  <si>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</si>
  <si>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</si>
  <si>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</si>
  <si>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</si>
  <si>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</si>
  <si>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</si>
  <si>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</si>
  <si>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</si>
  <si>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</si>
  <si>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</si>
  <si>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</si>
  <si>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</si>
  <si>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</si>
  <si>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</si>
  <si>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</si>
  <si>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</si>
  <si>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</si>
  <si>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</si>
  <si>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</si>
  <si>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</si>
  <si>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</si>
  <si>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</si>
  <si>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</si>
  <si>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</si>
  <si>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</si>
  <si>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</si>
  <si>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</si>
  <si>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</si>
  <si>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</si>
  <si>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</si>
  <si>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</si>
  <si>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</si>
  <si>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</si>
  <si>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</si>
  <si>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</si>
  <si>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</si>
  <si>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</si>
  <si>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</si>
  <si>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</si>
  <si>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</si>
  <si>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</si>
  <si>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</si>
  <si>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</si>
  <si>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</si>
  <si>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</si>
  <si>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</si>
  <si>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</si>
  <si>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</si>
  <si>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</si>
  <si>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</si>
  <si>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</si>
  <si>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</si>
  <si>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</si>
  <si>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</si>
  <si>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</si>
  <si>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</si>
  <si>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</si>
  <si>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</si>
  <si>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</si>
  <si>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</si>
  <si>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</si>
  <si>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</si>
  <si>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</si>
  <si>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</si>
  <si>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</si>
  <si>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</si>
  <si>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</si>
  <si>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</si>
  <si>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</si>
  <si>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</si>
  <si>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</si>
  <si>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</si>
  <si>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</si>
  <si>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</si>
  <si>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</si>
  <si>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</si>
  <si>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</si>
  <si>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</si>
  <si>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</si>
  <si>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</si>
  <si>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</si>
  <si>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</si>
  <si>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</si>
  <si>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</si>
  <si>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</si>
  <si>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</si>
  <si>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</si>
  <si>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</si>
  <si>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</si>
  <si>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</si>
  <si>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</si>
  <si>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</si>
  <si>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</si>
  <si>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</si>
  <si>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</si>
  <si>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</si>
  <si>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</si>
  <si>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</si>
  <si>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</si>
  <si>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</si>
  <si>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</si>
  <si>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</si>
  <si>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</si>
  <si>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</si>
  <si>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</si>
  <si>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</si>
  <si>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</si>
  <si>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</si>
  <si>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</si>
  <si>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</si>
  <si>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</si>
  <si>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</si>
  <si>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</si>
  <si>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</si>
  <si>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</si>
  <si>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</si>
  <si>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</si>
  <si>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</si>
  <si>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</si>
  <si>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</si>
  <si>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</si>
  <si>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</si>
  <si>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</si>
  <si>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</si>
  <si>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</si>
  <si>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</si>
  <si>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</si>
  <si>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</si>
  <si>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</si>
  <si>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</si>
  <si>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</si>
  <si>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</si>
  <si>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</si>
  <si>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</si>
  <si>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</si>
  <si>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</si>
  <si>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</si>
  <si>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</si>
  <si>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</si>
  <si>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</si>
  <si>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</si>
  <si>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</si>
  <si>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</si>
  <si>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</si>
  <si>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</si>
  <si>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</si>
  <si>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</si>
  <si>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</si>
  <si>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</si>
  <si>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</si>
  <si>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</si>
  <si>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</si>
  <si>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</si>
  <si>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</si>
  <si>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</si>
  <si>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</si>
  <si>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</si>
  <si>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</si>
  <si>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</si>
  <si>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</si>
  <si>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</si>
  <si>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</si>
  <si>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</si>
  <si>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</si>
  <si>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</si>
  <si>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</si>
  <si>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</si>
  <si>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</si>
  <si>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</si>
  <si>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</si>
  <si>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</si>
  <si>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</si>
  <si>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</si>
  <si>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</si>
  <si>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</si>
  <si>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</si>
  <si>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</si>
  <si>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</si>
  <si>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</si>
  <si>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</si>
  <si>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</si>
  <si>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</si>
  <si>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</si>
  <si>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</si>
  <si>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</si>
  <si>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</si>
  <si>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</si>
  <si>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</si>
  <si>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</si>
  <si>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</si>
  <si>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</si>
  <si>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</si>
  <si>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</si>
  <si>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</si>
  <si>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</si>
  <si>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</si>
  <si>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</si>
  <si>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</si>
  <si>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</si>
  <si>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</si>
  <si>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</si>
  <si>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</si>
  <si>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</si>
  <si>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</si>
  <si>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</si>
  <si>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</si>
  <si>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</si>
  <si>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</si>
  <si>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</si>
  <si>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</si>
  <si>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</si>
  <si>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</si>
  <si>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</si>
  <si>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</si>
  <si>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</si>
  <si>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</si>
  <si>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</si>
  <si>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</si>
  <si>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</si>
  <si>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</si>
  <si>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</si>
  <si>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</si>
  <si>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</si>
  <si>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</si>
  <si>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</si>
  <si>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</si>
  <si>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</si>
  <si>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</si>
  <si>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</si>
  <si>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</si>
  <si>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</si>
  <si>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</si>
  <si>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</si>
  <si>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</si>
  <si>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</si>
  <si>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</si>
  <si>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</si>
  <si>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</si>
  <si>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</si>
  <si>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</si>
  <si>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</si>
  <si>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</si>
  <si>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</si>
  <si>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</si>
  <si>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</si>
  <si>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</si>
  <si>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</si>
  <si>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</si>
  <si>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</si>
  <si>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</si>
  <si>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</si>
  <si>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</si>
  <si>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</si>
  <si>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</si>
  <si>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</si>
  <si>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</si>
  <si>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</si>
  <si>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</si>
  <si>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</si>
  <si>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</si>
  <si>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</si>
  <si>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</si>
  <si>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</si>
  <si>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</si>
  <si>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</si>
  <si>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</si>
  <si>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</si>
  <si>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</si>
  <si>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</si>
  <si>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</si>
  <si>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</si>
  <si>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</si>
  <si>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</si>
  <si>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</si>
  <si>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</si>
  <si>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</si>
  <si>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</si>
  <si>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</si>
  <si>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</si>
  <si>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</si>
  <si>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</si>
  <si>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</si>
  <si>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</si>
  <si>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</si>
  <si>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</si>
  <si>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</si>
  <si>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</si>
  <si>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</si>
  <si>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</si>
  <si>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</si>
  <si>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</si>
  <si>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</si>
  <si>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</si>
  <si>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</si>
  <si>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</si>
  <si>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</si>
  <si>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</si>
  <si>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</si>
  <si>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</si>
  <si>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</si>
  <si>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</si>
  <si>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</si>
  <si>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</si>
  <si>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</si>
  <si>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</si>
  <si>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</si>
  <si>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</si>
  <si>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</si>
  <si>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</si>
  <si>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</si>
  <si>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</si>
  <si>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</si>
  <si>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</si>
  <si>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</si>
  <si>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</si>
  <si>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</si>
  <si>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</si>
  <si>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</si>
  <si>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</si>
  <si>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</si>
  <si>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</si>
  <si>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</si>
  <si>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</si>
  <si>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</si>
  <si>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</si>
  <si>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</si>
  <si>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</si>
  <si>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</si>
  <si>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</si>
  <si>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</si>
  <si>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</si>
  <si>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</si>
  <si>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</si>
  <si>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</si>
  <si>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</si>
  <si>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</si>
  <si>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</si>
  <si>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</si>
  <si>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</si>
  <si>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</si>
  <si>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</si>
  <si>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</si>
  <si>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</si>
  <si>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</si>
  <si>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</si>
  <si>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</si>
  <si>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</si>
  <si>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</si>
  <si>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</si>
  <si>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</si>
  <si>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</si>
  <si>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</si>
  <si>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</si>
  <si>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</si>
  <si>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</si>
  <si>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</si>
  <si>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</si>
  <si>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</si>
  <si>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</si>
  <si>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</si>
  <si>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</si>
  <si>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</si>
  <si>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</si>
  <si>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</si>
  <si>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</si>
  <si>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</si>
  <si>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</si>
  <si>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</si>
  <si>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</si>
  <si>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</si>
  <si>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</si>
  <si>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</si>
  <si>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</si>
  <si>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</si>
  <si>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</si>
  <si>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</si>
  <si>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</si>
  <si>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</si>
  <si>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</si>
  <si>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</si>
  <si>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</si>
  <si>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</si>
  <si>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</si>
  <si>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</si>
  <si>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</si>
  <si>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</si>
  <si>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</si>
  <si>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</si>
  <si>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</si>
  <si>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</si>
  <si>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</si>
  <si>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</si>
  <si>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</si>
  <si>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</si>
  <si>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</si>
  <si>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</si>
  <si>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</si>
  <si>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</si>
  <si>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</si>
  <si>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</si>
  <si>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</si>
  <si>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</si>
  <si>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</si>
  <si>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</si>
  <si>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</si>
  <si>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</si>
  <si>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</si>
  <si>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</si>
  <si>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</si>
  <si>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</si>
  <si>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</si>
  <si>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</si>
  <si>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</si>
  <si>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</si>
  <si>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</si>
  <si>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</si>
  <si>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</si>
  <si>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</si>
  <si>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</si>
  <si>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</si>
  <si>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</si>
  <si>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</si>
  <si>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</si>
  <si>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</si>
  <si>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</si>
  <si>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</si>
  <si>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</si>
  <si>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</si>
  <si>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</si>
  <si>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</si>
  <si>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</si>
  <si>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</si>
  <si>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</si>
  <si>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</si>
  <si>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</si>
  <si>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</si>
  <si>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</si>
  <si>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</si>
  <si>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</si>
  <si>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</si>
  <si>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</si>
  <si>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</si>
  <si>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</si>
  <si>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</si>
  <si>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</si>
  <si>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</si>
  <si>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</si>
  <si>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</si>
  <si>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</si>
  <si>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</si>
  <si>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</si>
  <si>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</si>
  <si>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</si>
  <si>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</si>
  <si>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</si>
  <si>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</si>
  <si>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</si>
  <si>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</si>
  <si>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</si>
  <si>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</si>
  <si>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</si>
  <si>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</si>
  <si>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</si>
  <si>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</si>
  <si>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</si>
  <si>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</si>
  <si>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</si>
  <si>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</si>
  <si>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</si>
  <si>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</si>
  <si>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</si>
  <si>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</si>
  <si>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</si>
  <si>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</si>
  <si>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</si>
  <si>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</si>
  <si>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</si>
  <si>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</si>
  <si>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</si>
  <si>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</si>
  <si>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</si>
  <si>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</si>
  <si>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</si>
  <si>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</si>
  <si>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</si>
  <si>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</si>
  <si>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</si>
  <si>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</si>
  <si>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</si>
  <si>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</si>
  <si>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</si>
  <si>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</si>
  <si>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</si>
  <si>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</si>
  <si>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</si>
  <si>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</si>
  <si>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</si>
  <si>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</si>
  <si>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</si>
  <si>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</si>
  <si>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</si>
  <si>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</si>
  <si>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</si>
  <si>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</si>
  <si>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</si>
  <si>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</si>
  <si>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</si>
  <si>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</si>
  <si>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</si>
  <si>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</si>
  <si>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</si>
  <si>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</si>
  <si>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</si>
  <si>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</si>
  <si>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</si>
  <si>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</si>
  <si>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</si>
  <si>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</si>
  <si>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</si>
  <si>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</si>
  <si>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</si>
  <si>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</si>
  <si>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</si>
  <si>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</si>
  <si>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</si>
  <si>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</si>
  <si>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</si>
  <si>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</si>
  <si>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</si>
  <si>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</si>
  <si>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</si>
  <si>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</si>
  <si>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</si>
  <si>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</si>
  <si>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</si>
  <si>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</si>
  <si>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</si>
  <si>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</si>
  <si>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</si>
  <si>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</si>
  <si>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</si>
  <si>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</si>
  <si>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</si>
  <si>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</si>
  <si>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</si>
  <si>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</si>
  <si>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</si>
  <si>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</si>
  <si>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</si>
  <si>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</si>
  <si>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</si>
  <si>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</si>
  <si>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</si>
  <si>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</si>
  <si>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</si>
  <si>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</si>
  <si>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</si>
  <si>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</si>
  <si>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</si>
  <si>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</si>
  <si>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</si>
  <si>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</si>
  <si>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</si>
  <si>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</si>
  <si>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</si>
  <si>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</si>
  <si>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</si>
  <si>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</si>
  <si>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</si>
  <si>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</si>
  <si>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</si>
  <si>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</si>
  <si>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</si>
  <si>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</si>
  <si>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</si>
  <si>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</si>
  <si>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</si>
  <si>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</si>
  <si>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</si>
  <si>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</si>
  <si>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</si>
  <si>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</si>
  <si>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</si>
  <si>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</si>
  <si>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</si>
  <si>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</si>
  <si>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</si>
  <si>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</si>
  <si>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</si>
  <si>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</si>
  <si>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</si>
  <si>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</si>
  <si>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</si>
  <si>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</si>
  <si>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</si>
  <si>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</si>
  <si>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</si>
  <si>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</si>
  <si>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</si>
  <si>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</si>
  <si>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</si>
  <si>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</si>
  <si>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</si>
  <si>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</si>
  <si>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</si>
  <si>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</si>
  <si>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</si>
  <si>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</si>
  <si>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</si>
  <si>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</si>
  <si>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</si>
  <si>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</si>
  <si>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</si>
  <si>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</si>
  <si>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</si>
  <si>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</si>
  <si>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</si>
  <si>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</si>
  <si>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</si>
  <si>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</si>
  <si>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</si>
  <si>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</si>
  <si>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</si>
  <si>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</si>
  <si>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</si>
  <si>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</si>
  <si>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</si>
  <si>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</si>
  <si>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</si>
  <si>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</si>
  <si>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</si>
  <si>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</si>
  <si>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</si>
  <si>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</si>
  <si>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</si>
  <si>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</si>
  <si>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</si>
  <si>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</si>
  <si>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</si>
  <si>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</si>
  <si>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</si>
  <si>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</si>
  <si>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</si>
  <si>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</si>
  <si>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</si>
  <si>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</si>
  <si>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</si>
  <si>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</si>
  <si>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</si>
  <si>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</si>
  <si>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</si>
  <si>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</si>
  <si>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</si>
  <si>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</si>
  <si>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</si>
  <si>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</si>
  <si>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</si>
  <si>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</si>
  <si>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</si>
  <si>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</si>
  <si>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</si>
  <si>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</si>
  <si>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</si>
  <si>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</si>
  <si>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</si>
  <si>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</si>
  <si>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</si>
  <si>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</si>
  <si>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</si>
  <si>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</si>
  <si>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</si>
  <si>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</si>
  <si>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</si>
  <si>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</si>
  <si>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</si>
  <si>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</si>
  <si>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</si>
  <si>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</si>
  <si>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</si>
  <si>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</si>
  <si>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</si>
  <si>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</si>
  <si>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</si>
  <si>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</si>
  <si>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</si>
  <si>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</si>
  <si>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</si>
  <si>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</si>
  <si>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</si>
  <si>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</si>
  <si>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</si>
  <si>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</si>
  <si>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</si>
  <si>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</si>
  <si>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</si>
  <si>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</si>
  <si>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</si>
  <si>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</si>
  <si>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</si>
  <si>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</si>
  <si>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</si>
  <si>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</si>
  <si>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</si>
  <si>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</si>
  <si>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</si>
  <si>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</si>
  <si>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</si>
  <si>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</si>
  <si>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</si>
  <si>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</si>
  <si>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</si>
  <si>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</si>
  <si>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</si>
  <si>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</si>
  <si>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</si>
  <si>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</si>
  <si>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</si>
  <si>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</si>
  <si>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</si>
  <si>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</si>
  <si>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</si>
  <si>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</si>
  <si>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</si>
  <si>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</si>
  <si>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</si>
  <si>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</si>
  <si>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</si>
  <si>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</si>
  <si>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</si>
  <si>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</si>
  <si>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</si>
  <si>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</si>
  <si>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</si>
  <si>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</si>
  <si>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</si>
  <si>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</si>
  <si>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</si>
  <si>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</si>
  <si>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</si>
  <si>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</si>
  <si>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</si>
  <si>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</si>
  <si>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</si>
  <si>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</si>
  <si>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</si>
  <si>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</si>
  <si>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</si>
  <si>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</si>
  <si>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</si>
  <si>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</si>
  <si>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</si>
  <si>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</si>
  <si>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</si>
  <si>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</si>
  <si>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</si>
  <si>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</si>
  <si>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</si>
  <si>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</si>
  <si>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</si>
  <si>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</si>
  <si>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</si>
  <si>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</si>
  <si>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</si>
  <si>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</si>
  <si>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</si>
  <si>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</si>
  <si>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</si>
  <si>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</si>
  <si>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</si>
  <si>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</si>
  <si>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</si>
  <si>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</si>
  <si>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</si>
  <si>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</si>
  <si>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</si>
  <si>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</si>
  <si>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</si>
  <si>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</si>
  <si>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</si>
  <si>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</si>
  <si>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</si>
  <si>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</si>
  <si>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</si>
  <si>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</si>
  <si>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</si>
  <si>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</si>
  <si>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</si>
  <si>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</si>
  <si>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</si>
  <si>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</si>
  <si>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</si>
  <si>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</si>
  <si>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</si>
  <si>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</si>
  <si>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</si>
  <si>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</si>
  <si>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</si>
  <si>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</si>
  <si>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</si>
  <si>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</si>
  <si>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</si>
  <si>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</si>
  <si>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</si>
  <si>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</si>
  <si>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</si>
  <si>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</si>
  <si>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</si>
  <si>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</si>
  <si>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</si>
  <si>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</si>
  <si>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</si>
  <si>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</si>
  <si>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</si>
  <si>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</si>
  <si>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</si>
  <si>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</si>
  <si>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</si>
  <si>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</si>
  <si>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</si>
  <si>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</si>
  <si>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</si>
  <si>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</si>
  <si>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</si>
  <si>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</si>
  <si>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</si>
  <si>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</si>
  <si>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</si>
  <si>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</si>
  <si>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</si>
  <si>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</si>
  <si>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</si>
  <si>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</si>
  <si>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</si>
  <si>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</si>
  <si>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</si>
  <si>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</si>
  <si>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</si>
  <si>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</si>
  <si>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</si>
  <si>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</si>
  <si>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</si>
  <si>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</si>
  <si>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</si>
  <si>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</si>
  <si>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</si>
  <si>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</si>
  <si>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</si>
  <si>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</si>
  <si>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</si>
  <si>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</si>
  <si>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</si>
  <si>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</si>
  <si>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</si>
  <si>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</si>
  <si>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</si>
  <si>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</si>
  <si>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</si>
  <si>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</si>
  <si>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</si>
  <si>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</si>
  <si>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</si>
  <si>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</si>
  <si>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</si>
  <si>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</si>
  <si>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</si>
  <si>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</si>
  <si>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</si>
  <si>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</si>
  <si>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</si>
  <si>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</si>
  <si>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</si>
  <si>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</si>
  <si>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</si>
  <si>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</si>
  <si>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</si>
  <si>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</si>
  <si>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</si>
  <si>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</si>
  <si>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</si>
  <si>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</si>
  <si>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</si>
  <si>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</si>
  <si>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</si>
  <si>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</si>
  <si>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</si>
  <si>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</si>
  <si>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</si>
  <si>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</si>
  <si>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</si>
  <si>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</si>
  <si>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</si>
  <si>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</si>
  <si>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</si>
  <si>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</si>
  <si>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</si>
  <si>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</si>
  <si>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</si>
  <si>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</si>
  <si>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</si>
  <si>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</si>
  <si>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</si>
  <si>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</si>
  <si>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</si>
  <si>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</si>
  <si>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</si>
  <si>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</si>
  <si>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</si>
  <si>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</si>
  <si>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</si>
  <si>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</si>
  <si>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</si>
  <si>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</si>
  <si>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</si>
  <si>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</si>
  <si>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</si>
  <si>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</si>
  <si>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</si>
  <si>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</si>
  <si>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</si>
  <si>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</si>
  <si>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</si>
  <si>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</si>
  <si>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</si>
  <si>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</si>
  <si>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</si>
  <si>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</si>
  <si>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</si>
  <si>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</si>
  <si>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</si>
  <si>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</si>
  <si>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</si>
  <si>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</si>
  <si>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</si>
  <si>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</si>
  <si>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</si>
  <si>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</si>
  <si>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</si>
  <si>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</si>
  <si>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</si>
  <si>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</si>
  <si>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</si>
  <si>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</si>
  <si>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</si>
  <si>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</si>
  <si>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</si>
  <si>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</si>
  <si>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</si>
  <si>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</si>
  <si>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</si>
  <si>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</si>
  <si>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</si>
  <si>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</si>
  <si>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</si>
  <si>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</si>
  <si>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</si>
  <si>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</si>
  <si>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</si>
  <si>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</si>
  <si>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</si>
  <si>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</si>
  <si>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</si>
  <si>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</si>
  <si>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</si>
  <si>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</si>
  <si>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</si>
  <si>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</si>
  <si>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</si>
  <si>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</si>
  <si>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</si>
  <si>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</si>
  <si>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</si>
  <si>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</si>
  <si>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</si>
  <si>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</si>
  <si>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</si>
  <si>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</si>
  <si>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</si>
  <si>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</si>
  <si>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</si>
  <si>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</si>
  <si>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</si>
  <si>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</si>
  <si>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</si>
  <si>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</si>
  <si>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</si>
  <si>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</si>
  <si>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</si>
  <si>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</si>
  <si>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</si>
  <si>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</si>
  <si>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</si>
  <si>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</si>
  <si>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</si>
  <si>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</si>
  <si>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</si>
  <si>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</si>
  <si>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</si>
  <si>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</si>
  <si>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</si>
  <si>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</si>
  <si>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</si>
  <si>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</si>
  <si>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</si>
  <si>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</si>
  <si>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</si>
  <si>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</si>
  <si>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</si>
  <si>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</si>
  <si>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</si>
  <si>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</si>
  <si>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</si>
  <si>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</si>
  <si>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</si>
  <si>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</si>
  <si>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</si>
  <si>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</si>
  <si>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</si>
  <si>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</si>
  <si>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</si>
  <si>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</si>
  <si>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</si>
  <si>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</si>
  <si>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</si>
  <si>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</si>
  <si>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</si>
  <si>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</si>
  <si>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</si>
  <si>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</si>
  <si>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</si>
  <si>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</si>
  <si>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</si>
  <si>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</si>
  <si>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</si>
  <si>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</si>
  <si>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</si>
  <si>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</si>
  <si>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</si>
  <si>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</si>
  <si>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</si>
  <si>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</si>
  <si>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</si>
  <si>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</si>
  <si>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</si>
  <si>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</si>
  <si>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</si>
  <si>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</si>
  <si>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</si>
  <si>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</si>
  <si>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</si>
  <si>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</si>
  <si>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</si>
  <si>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</si>
  <si>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</si>
  <si>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</si>
  <si>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</si>
  <si>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</si>
  <si>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</si>
  <si>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</si>
  <si>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</si>
  <si>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</si>
  <si>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</si>
  <si>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</si>
  <si>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</si>
  <si>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</si>
  <si>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</si>
  <si>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</si>
  <si>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</si>
  <si>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</si>
  <si>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</si>
  <si>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</si>
  <si>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</si>
  <si>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</si>
  <si>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</si>
  <si>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</si>
  <si>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</si>
  <si>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</si>
  <si>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</si>
  <si>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</si>
  <si>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</si>
  <si>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</si>
  <si>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</si>
  <si>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</si>
  <si>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</si>
  <si>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</si>
  <si>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</si>
  <si>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</si>
  <si>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</si>
  <si>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</si>
  <si>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</si>
  <si>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</si>
  <si>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</si>
  <si>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</si>
  <si>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</si>
  <si>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</si>
  <si>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</si>
  <si>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</si>
  <si>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</si>
  <si>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</si>
  <si>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</si>
  <si>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</si>
  <si>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</si>
  <si>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</si>
  <si>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</si>
  <si>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</si>
  <si>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</si>
  <si>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</si>
  <si>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</si>
  <si>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</si>
  <si>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</si>
  <si>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</si>
  <si>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</si>
  <si>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</si>
  <si>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</si>
  <si>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</si>
  <si>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</si>
  <si>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</si>
  <si>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</si>
  <si>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</si>
  <si>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</si>
  <si>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</si>
  <si>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</si>
  <si>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</si>
  <si>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</si>
  <si>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</si>
  <si>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</si>
  <si>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</si>
  <si>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</si>
  <si>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</si>
  <si>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</si>
  <si>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</si>
  <si>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</si>
  <si>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</si>
  <si>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</si>
  <si>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</si>
  <si>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</si>
  <si>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</si>
  <si>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</si>
  <si>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</si>
  <si>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</si>
  <si>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</si>
  <si>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</si>
  <si>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</si>
  <si>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</si>
  <si>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</si>
  <si>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</si>
  <si>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</si>
  <si>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</si>
  <si>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</si>
  <si>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</si>
  <si>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</si>
  <si>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</si>
  <si>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</si>
  <si>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</si>
  <si>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</si>
  <si>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</si>
  <si>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</si>
  <si>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</si>
  <si>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</si>
  <si>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</si>
  <si>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</si>
  <si>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</si>
  <si>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</si>
  <si>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</si>
  <si>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</si>
  <si>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</si>
  <si>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</si>
  <si>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</si>
  <si>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</si>
  <si>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</si>
  <si>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</si>
  <si>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</si>
  <si>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</si>
  <si>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</si>
  <si>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</si>
  <si>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</si>
  <si>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</si>
  <si>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</si>
  <si>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</si>
  <si>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</si>
  <si>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</si>
  <si>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</si>
  <si>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</si>
  <si>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</si>
  <si>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</si>
  <si>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</si>
  <si>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</si>
  <si>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</si>
  <si>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</si>
  <si>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</si>
  <si>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</si>
  <si>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</si>
  <si>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</si>
  <si>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</si>
  <si>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</si>
  <si>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</si>
  <si>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</si>
  <si>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</si>
  <si>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</si>
  <si>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</si>
  <si>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</si>
  <si>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</si>
  <si>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</si>
  <si>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</si>
  <si>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</si>
  <si>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</si>
  <si>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</si>
  <si>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</si>
  <si>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</si>
  <si>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</si>
  <si>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</si>
  <si>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</si>
  <si>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</si>
  <si>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</si>
  <si>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</si>
  <si>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</si>
  <si>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</si>
  <si>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</si>
  <si>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</si>
  <si>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</si>
  <si>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</si>
  <si>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</si>
  <si>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</si>
  <si>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</si>
  <si>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</si>
  <si>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</si>
  <si>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</si>
  <si>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</si>
  <si>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</si>
  <si>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</si>
  <si>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</si>
  <si>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</si>
  <si>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</si>
  <si>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</si>
  <si>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</si>
  <si>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</si>
  <si>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</si>
  <si>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</si>
  <si>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</si>
  <si>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</si>
  <si>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</si>
  <si>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</si>
  <si>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</si>
  <si>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</si>
  <si>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</si>
  <si>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</si>
  <si>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</si>
  <si>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</si>
  <si>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</si>
  <si>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</si>
  <si>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</si>
  <si>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</si>
  <si>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</si>
  <si>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</si>
  <si>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</si>
  <si>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</si>
  <si>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</si>
  <si>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</si>
  <si>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</si>
  <si>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</si>
  <si>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</si>
  <si>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</si>
  <si>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</si>
  <si>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</si>
  <si>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</si>
  <si>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</si>
  <si>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</si>
  <si>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</si>
  <si>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</si>
  <si>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</si>
  <si>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</si>
  <si>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</si>
  <si>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</si>
  <si>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</si>
  <si>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</si>
  <si>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</si>
  <si>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</si>
  <si>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</si>
  <si>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</si>
  <si>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</si>
  <si>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</si>
  <si>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</si>
  <si>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</si>
  <si>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</si>
  <si>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</si>
  <si>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</si>
  <si>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</si>
  <si>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</si>
  <si>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</si>
  <si>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</si>
  <si>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</si>
  <si>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</si>
  <si>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</si>
  <si>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</si>
  <si>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</si>
  <si>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</si>
  <si>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</si>
  <si>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</si>
  <si>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</si>
  <si>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</si>
  <si>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</si>
  <si>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</si>
  <si>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</si>
  <si>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</si>
  <si>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</si>
  <si>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</si>
  <si>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</si>
  <si>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</si>
  <si>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</si>
  <si>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</si>
  <si>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</si>
  <si>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</si>
  <si>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</si>
  <si>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</si>
  <si>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</si>
  <si>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</si>
  <si>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</si>
  <si>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</si>
  <si>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</si>
  <si>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</si>
  <si>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</si>
  <si>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</si>
  <si>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</si>
  <si>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</si>
  <si>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</si>
  <si>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</si>
  <si>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</si>
  <si>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</si>
  <si>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</si>
  <si>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</si>
  <si>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</si>
  <si>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</si>
  <si>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</si>
  <si>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</si>
  <si>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</si>
  <si>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</si>
  <si>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</si>
  <si>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</si>
  <si>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</si>
  <si>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</si>
  <si>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</si>
  <si>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</si>
  <si>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</si>
  <si>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</si>
  <si>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</si>
  <si>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</si>
  <si>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</si>
  <si>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</si>
  <si>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</si>
  <si>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</si>
  <si>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</si>
  <si>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</si>
  <si>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</si>
  <si>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</si>
  <si>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</si>
  <si>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</si>
  <si>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</si>
  <si>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</si>
  <si>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</si>
  <si>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</si>
  <si>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</si>
  <si>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</si>
  <si>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</si>
  <si>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</si>
  <si>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</si>
  <si>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</si>
  <si>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</si>
  <si>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</si>
  <si>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</si>
  <si>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</si>
  <si>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</si>
  <si>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</si>
  <si>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</si>
  <si>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</si>
  <si>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</si>
  <si>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</si>
  <si>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</si>
  <si>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</si>
  <si>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</si>
  <si>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</si>
  <si>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</si>
  <si>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</si>
  <si>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</si>
  <si>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</si>
  <si>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</si>
  <si>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</si>
  <si>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</si>
  <si>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</si>
  <si>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</si>
  <si>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</si>
  <si>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</si>
  <si>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</si>
  <si>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</si>
  <si>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</si>
  <si>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</si>
  <si>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</si>
  <si>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</si>
  <si>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</si>
  <si>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</si>
  <si>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</si>
  <si>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</si>
  <si>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</si>
  <si>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</si>
  <si>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</si>
  <si>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</si>
  <si>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</si>
  <si>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</si>
  <si>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</si>
  <si>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</si>
  <si>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</si>
  <si>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</si>
  <si>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</si>
  <si>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</si>
  <si>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</si>
  <si>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</si>
  <si>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</si>
  <si>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</si>
  <si>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</si>
  <si>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</si>
  <si>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</si>
  <si>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</si>
  <si>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</si>
  <si>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</si>
  <si>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</si>
  <si>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</si>
  <si>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</si>
  <si>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</si>
  <si>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</si>
  <si>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</si>
  <si>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</si>
  <si>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</si>
  <si>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</si>
  <si>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</si>
  <si>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</si>
  <si>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</si>
  <si>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</si>
  <si>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</si>
  <si>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</si>
  <si>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</si>
  <si>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</si>
  <si>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</si>
  <si>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</si>
  <si>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</si>
  <si>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</si>
  <si>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</si>
  <si>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</si>
  <si>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</si>
  <si>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</si>
  <si>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</si>
  <si>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</si>
  <si>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</si>
  <si>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</si>
  <si>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</si>
  <si>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</si>
  <si>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</si>
  <si>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</si>
  <si>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</si>
  <si>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</si>
  <si>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</si>
  <si>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</si>
  <si>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</si>
  <si>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</si>
  <si>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</si>
  <si>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</si>
  <si>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</si>
  <si>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</si>
  <si>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</si>
  <si>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</si>
  <si>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</si>
  <si>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</si>
  <si>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</si>
  <si>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</si>
  <si>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</si>
  <si>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</si>
  <si>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</si>
  <si>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</si>
  <si>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</si>
  <si>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</si>
  <si>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</si>
  <si>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</si>
  <si>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</si>
  <si>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</si>
  <si>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</si>
  <si>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</si>
  <si>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</si>
  <si>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</si>
  <si>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</si>
  <si>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</si>
  <si>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</si>
  <si>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</si>
  <si>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</si>
  <si>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</si>
  <si>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</si>
  <si>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</si>
  <si>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</si>
  <si>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</si>
  <si>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</si>
  <si>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</si>
  <si>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</si>
  <si>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</si>
  <si>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</si>
  <si>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</si>
  <si>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</si>
  <si>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</si>
  <si>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</si>
  <si>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</si>
  <si>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</si>
  <si>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</si>
  <si>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</si>
  <si>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</si>
  <si>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</si>
  <si>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</si>
  <si>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</si>
  <si>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</si>
  <si>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</si>
  <si>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</si>
  <si>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</si>
  <si>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</si>
  <si>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</si>
  <si>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</si>
  <si>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</si>
  <si>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</si>
  <si>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</si>
  <si>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</si>
  <si>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</si>
  <si>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</si>
  <si>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</si>
  <si>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</si>
  <si>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</si>
  <si>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</si>
  <si>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</si>
  <si>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</si>
  <si>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</si>
  <si>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</si>
  <si>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</si>
  <si>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</si>
  <si>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</si>
  <si>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</si>
  <si>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</si>
  <si>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</si>
  <si>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</si>
  <si>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</si>
  <si>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</si>
  <si>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</si>
  <si>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</si>
  <si>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</si>
  <si>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</si>
  <si>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</si>
  <si>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</si>
  <si>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</si>
  <si>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</si>
  <si>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</si>
  <si>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</si>
  <si>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</si>
  <si>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</si>
  <si>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</si>
  <si>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</si>
  <si>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</si>
  <si>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</si>
  <si>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</si>
  <si>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</si>
  <si>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</si>
  <si>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</si>
  <si>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</si>
  <si>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</si>
  <si>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</si>
  <si>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</si>
  <si>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</si>
  <si>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</si>
  <si>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</si>
  <si>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</si>
  <si>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</si>
  <si>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</si>
  <si>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</si>
  <si>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</si>
  <si>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</si>
  <si>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</si>
  <si>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</si>
  <si>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</si>
  <si>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</si>
  <si>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</si>
  <si>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</si>
  <si>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</si>
  <si>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</si>
  <si>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</si>
  <si>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</si>
  <si>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</si>
  <si>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</si>
  <si>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</si>
  <si>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</si>
  <si>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</si>
  <si>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</si>
  <si>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</si>
  <si>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</si>
  <si>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</si>
  <si>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</si>
  <si>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</si>
  <si>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</si>
  <si>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</si>
  <si>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</si>
  <si>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</si>
  <si>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</si>
  <si>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</si>
  <si>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</si>
  <si>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</si>
  <si>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</si>
  <si>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</si>
  <si>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</si>
  <si>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</si>
  <si>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</si>
  <si>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</si>
  <si>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</si>
  <si>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</si>
  <si>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</si>
  <si>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</si>
  <si>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</si>
  <si>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</si>
  <si>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</si>
  <si>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</si>
  <si>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</si>
  <si>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</si>
  <si>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</si>
  <si>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</si>
  <si>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</si>
  <si>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</si>
  <si>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</si>
  <si>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</si>
  <si>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</si>
  <si>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</si>
  <si>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</si>
  <si>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</si>
  <si>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</si>
  <si>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</si>
  <si>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</si>
  <si>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</si>
  <si>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</si>
  <si>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</si>
  <si>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</si>
  <si>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</si>
  <si>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</si>
  <si>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</si>
  <si>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</si>
  <si>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</si>
  <si>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</si>
  <si>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</si>
  <si>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</si>
  <si>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</si>
  <si>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</si>
  <si>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</si>
  <si>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</si>
  <si>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</si>
  <si>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</si>
  <si>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</si>
  <si>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</si>
  <si>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</si>
  <si>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</si>
  <si>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</si>
  <si>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</si>
  <si>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</si>
  <si>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</si>
  <si>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</si>
  <si>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</si>
  <si>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</si>
  <si>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</si>
  <si>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</si>
  <si>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</si>
  <si>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</si>
  <si>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</si>
  <si>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</si>
  <si>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</si>
  <si>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</si>
  <si>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</si>
  <si>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</si>
  <si>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</si>
  <si>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</si>
  <si>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</si>
  <si>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</si>
  <si>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</si>
  <si>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</si>
  <si>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</si>
  <si>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</si>
  <si>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</si>
  <si>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</si>
  <si>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</si>
  <si>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</si>
  <si>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</si>
  <si>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</si>
  <si>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</si>
  <si>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</si>
  <si>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</si>
  <si>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</si>
  <si>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</si>
  <si>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</si>
  <si>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</si>
  <si>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</si>
  <si>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</si>
  <si>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</si>
  <si>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</si>
  <si>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</si>
  <si>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</si>
  <si>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</si>
  <si>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</si>
  <si>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</si>
  <si>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</si>
  <si>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</si>
  <si>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</si>
  <si>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</si>
  <si>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</si>
  <si>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</si>
  <si>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</si>
  <si>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</si>
  <si>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</si>
  <si>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</si>
  <si>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</si>
  <si>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</si>
  <si>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</si>
  <si>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</si>
  <si>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</si>
  <si>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</si>
  <si>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</si>
  <si>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</si>
  <si>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</si>
  <si>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</si>
  <si>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</si>
  <si>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</si>
  <si>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</si>
  <si>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</si>
  <si>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</si>
  <si>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</si>
  <si>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</si>
  <si>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</si>
  <si>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</si>
  <si>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</si>
  <si>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</si>
  <si>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</si>
  <si>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</si>
  <si>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</si>
  <si>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</si>
  <si>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</si>
  <si>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</si>
  <si>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</si>
  <si>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</si>
  <si>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</si>
  <si>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</si>
  <si>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</si>
  <si>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</si>
  <si>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</si>
  <si>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</si>
  <si>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</si>
  <si>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</si>
  <si>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</si>
  <si>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</si>
  <si>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</si>
  <si>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</si>
  <si>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</si>
  <si>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</si>
  <si>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</si>
  <si>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</si>
  <si>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</si>
  <si>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</si>
  <si>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</si>
  <si>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</si>
  <si>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</si>
  <si>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</si>
  <si>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</si>
  <si>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</si>
  <si>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</si>
  <si>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</si>
  <si>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</si>
  <si>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</si>
  <si>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</si>
  <si>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</si>
  <si>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</si>
  <si>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</si>
  <si>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</si>
  <si>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</si>
  <si>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</si>
  <si>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</si>
  <si>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</si>
  <si>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</si>
  <si>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</si>
  <si>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</si>
  <si>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</si>
  <si>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</si>
  <si>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</si>
  <si>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</si>
  <si>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</si>
  <si>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</si>
  <si>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</si>
  <si>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</si>
  <si>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</si>
  <si>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</si>
  <si>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</si>
  <si>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</si>
  <si>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</si>
  <si>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</si>
  <si>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</si>
  <si>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</si>
  <si>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</si>
  <si>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</si>
  <si>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</si>
  <si>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</si>
  <si>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</si>
  <si>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</si>
  <si>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</si>
  <si>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</si>
  <si>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</si>
  <si>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</si>
  <si>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</si>
  <si>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</si>
  <si>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</si>
  <si>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</si>
  <si>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</si>
  <si>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</si>
  <si>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</si>
  <si>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</si>
  <si>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</si>
  <si>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</si>
  <si>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</si>
  <si>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</si>
  <si>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</si>
  <si>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</si>
  <si>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</si>
  <si>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</si>
  <si>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</si>
  <si>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</si>
  <si>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</si>
  <si>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</si>
  <si>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</si>
  <si>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</si>
  <si>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</si>
  <si>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</si>
  <si>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</si>
  <si>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</si>
  <si>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</si>
  <si>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</si>
  <si>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</si>
  <si>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</si>
  <si>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</si>
  <si>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</si>
  <si>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</si>
  <si>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</si>
  <si>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</si>
  <si>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</si>
  <si>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</si>
  <si>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</si>
  <si>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</si>
  <si>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</si>
  <si>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</si>
  <si>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</si>
  <si>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</si>
  <si>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</si>
  <si>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</si>
  <si>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</si>
  <si>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</si>
  <si>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</si>
  <si>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</si>
  <si>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</si>
  <si>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</si>
  <si>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</si>
  <si>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</si>
  <si>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</si>
  <si>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</si>
  <si>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</si>
  <si>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</si>
  <si>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</si>
  <si>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</si>
  <si>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</si>
  <si>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</si>
  <si>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</si>
  <si>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</si>
  <si>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</si>
  <si>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</si>
  <si>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</si>
  <si>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</si>
  <si>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</si>
  <si>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</si>
  <si>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</si>
  <si>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</si>
  <si>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</si>
  <si>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</si>
  <si>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</si>
  <si>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</si>
  <si>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</si>
  <si>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</si>
  <si>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</si>
  <si>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</si>
  <si>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</si>
  <si>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</si>
  <si>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</si>
  <si>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</si>
  <si>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</si>
  <si>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</si>
  <si>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</si>
  <si>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</si>
  <si>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</si>
  <si>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</si>
  <si>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</si>
  <si>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</si>
  <si>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</si>
  <si>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</si>
  <si>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</si>
  <si>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</si>
  <si>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</si>
  <si>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</si>
  <si>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</si>
  <si>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</si>
  <si>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</si>
  <si>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</si>
  <si>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</si>
  <si>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</si>
  <si>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</si>
  <si>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</si>
  <si>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</si>
  <si>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</si>
  <si>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</si>
  <si>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</si>
  <si>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</si>
  <si>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</si>
  <si>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</si>
  <si>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</si>
  <si>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</si>
  <si>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</si>
  <si>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</si>
  <si>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</si>
  <si>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</si>
  <si>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</si>
  <si>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</si>
  <si>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</si>
  <si>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</si>
  <si>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</si>
  <si>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</si>
  <si>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</si>
  <si>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</si>
  <si>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</si>
  <si>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</si>
  <si>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</si>
  <si>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</si>
  <si>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</si>
  <si>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</si>
  <si>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</si>
  <si>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</si>
  <si>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</si>
  <si>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</si>
  <si>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</si>
  <si>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</si>
  <si>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</si>
  <si>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</si>
  <si>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</si>
  <si>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</si>
  <si>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</si>
  <si>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</si>
  <si>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</si>
  <si>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</si>
  <si>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</si>
  <si>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</si>
  <si>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</si>
  <si>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</si>
  <si>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</si>
  <si>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</si>
  <si>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</si>
  <si>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</si>
  <si>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</si>
  <si>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</si>
  <si>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</si>
  <si>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</si>
  <si>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</si>
  <si>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</si>
  <si>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</si>
  <si>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</si>
  <si>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</si>
  <si>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</si>
  <si>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</si>
  <si>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</si>
  <si>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</si>
  <si>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</si>
  <si>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</si>
  <si>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</si>
  <si>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</si>
  <si>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</si>
  <si>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</si>
  <si>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</si>
  <si>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</si>
  <si>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</si>
  <si>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</si>
  <si>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</si>
  <si>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</si>
  <si>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</si>
  <si>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</si>
  <si>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</si>
  <si>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</si>
  <si>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</si>
  <si>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</si>
  <si>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</si>
  <si>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</si>
  <si>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</si>
  <si>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</si>
  <si>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</si>
  <si>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</si>
  <si>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</si>
  <si>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</si>
  <si>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</si>
  <si>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</si>
  <si>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</si>
  <si>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</si>
  <si>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</si>
  <si>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</si>
  <si>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</si>
  <si>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</si>
  <si>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</si>
  <si>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</si>
  <si>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</si>
  <si>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</si>
  <si>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</si>
  <si>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</si>
  <si>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</si>
  <si>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</si>
  <si>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</si>
  <si>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</si>
  <si>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</si>
  <si>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</si>
  <si>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</si>
  <si>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</si>
  <si>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</si>
  <si>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</si>
  <si>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</si>
  <si>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</si>
  <si>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</si>
  <si>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</si>
  <si>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</si>
  <si>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</si>
  <si>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</si>
  <si>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</si>
  <si>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</si>
  <si>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</si>
  <si>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</si>
  <si>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</si>
  <si>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</si>
  <si>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</si>
  <si>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</si>
  <si>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</si>
  <si>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</si>
  <si>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</si>
  <si>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</si>
  <si>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</si>
  <si>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</si>
  <si>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</si>
  <si>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</si>
  <si>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</si>
  <si>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</si>
  <si>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</si>
  <si>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</si>
  <si>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</si>
  <si>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</si>
  <si>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</si>
  <si>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</si>
  <si>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</si>
  <si>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</si>
  <si>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</si>
  <si>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</si>
  <si>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</si>
  <si>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</si>
  <si>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</si>
  <si>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</si>
  <si>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</si>
  <si>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</si>
  <si>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</si>
  <si>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</si>
  <si>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</si>
  <si>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</si>
  <si>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</si>
  <si>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</si>
  <si>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</si>
  <si>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</si>
  <si>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</si>
  <si>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</si>
  <si>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</si>
  <si>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</si>
  <si>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</si>
  <si>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</si>
  <si>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</si>
  <si>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</si>
  <si>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</si>
  <si>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</si>
  <si>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</si>
  <si>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</si>
  <si>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</si>
  <si>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</si>
  <si>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</si>
  <si>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</si>
  <si>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</si>
  <si>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</si>
  <si>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</si>
  <si>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</si>
  <si>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</si>
  <si>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</si>
  <si>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</si>
  <si>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</si>
  <si>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</si>
  <si>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</si>
  <si>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</si>
  <si>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</si>
  <si>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</si>
  <si>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</si>
  <si>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</si>
  <si>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</si>
  <si>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</si>
  <si>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</si>
  <si>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</si>
  <si>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</si>
  <si>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</si>
  <si>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</si>
  <si>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</si>
  <si>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</si>
  <si>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</si>
  <si>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</si>
  <si>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</si>
  <si>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</si>
  <si>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</si>
  <si>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</si>
  <si>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</si>
  <si>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</si>
  <si>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</si>
  <si>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</si>
  <si>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</si>
  <si>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</si>
  <si>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</si>
  <si>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</si>
  <si>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</si>
  <si>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</si>
  <si>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</si>
  <si>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</si>
  <si>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</si>
  <si>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</si>
  <si>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</si>
  <si>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</si>
  <si>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</si>
  <si>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</si>
  <si>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</si>
  <si>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</si>
  <si>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</si>
  <si>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</si>
  <si>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</si>
  <si>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</si>
  <si>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</si>
  <si>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</si>
  <si>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</si>
  <si>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</si>
  <si>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</si>
  <si>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</si>
  <si>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</si>
  <si>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</si>
  <si>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</si>
  <si>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</si>
  <si>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</si>
  <si>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</si>
  <si>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</si>
  <si>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</si>
  <si>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</si>
  <si>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</si>
  <si>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</si>
  <si>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</si>
  <si>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</si>
  <si>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</si>
  <si>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</si>
  <si>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</si>
  <si>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</si>
  <si>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</si>
  <si>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</si>
  <si>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</si>
  <si>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</si>
  <si>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</si>
  <si>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</si>
  <si>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</si>
  <si>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</si>
  <si>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</si>
  <si>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</si>
  <si>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</si>
  <si>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</si>
  <si>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</si>
  <si>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</si>
  <si>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</si>
  <si>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</si>
  <si>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</si>
  <si>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</si>
  <si>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</si>
  <si>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</si>
  <si>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</si>
  <si>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</si>
  <si>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</si>
  <si>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</si>
  <si>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</si>
  <si>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</si>
  <si>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</si>
  <si>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</si>
  <si>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</si>
  <si>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</si>
  <si>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</si>
  <si>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</si>
  <si>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</si>
  <si>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</si>
  <si>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</si>
  <si>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</si>
  <si>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</si>
  <si>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</si>
  <si>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</si>
  <si>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</si>
  <si>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</si>
  <si>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</si>
  <si>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</si>
  <si>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</si>
  <si>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</si>
  <si>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</si>
  <si>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</si>
  <si>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</si>
  <si>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</si>
  <si>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</si>
  <si>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</si>
  <si>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</si>
  <si>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</si>
  <si>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</si>
  <si>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</si>
  <si>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</si>
  <si>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</si>
  <si>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</si>
  <si>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</si>
  <si>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</si>
  <si>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</si>
  <si>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</si>
  <si>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</si>
  <si>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</si>
  <si>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</si>
  <si>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</si>
  <si>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</si>
  <si>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</si>
  <si>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</si>
  <si>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</si>
  <si>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</si>
  <si>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</si>
  <si>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</si>
  <si>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</si>
  <si>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</si>
  <si>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</si>
  <si>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</si>
  <si>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</si>
  <si>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</si>
  <si>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</si>
  <si>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</si>
  <si>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</si>
  <si>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</si>
  <si>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</si>
  <si>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</si>
  <si>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</si>
  <si>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</si>
  <si>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</si>
  <si>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</si>
  <si>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</si>
  <si>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</si>
  <si>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</si>
  <si>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</si>
  <si>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</si>
  <si>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</si>
  <si>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</si>
  <si>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</si>
  <si>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</si>
  <si>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</si>
  <si>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</si>
  <si>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</si>
  <si>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</si>
  <si>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</si>
  <si>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</si>
  <si>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</si>
  <si>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</si>
  <si>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</si>
  <si>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</si>
  <si>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</si>
  <si>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</si>
  <si>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</si>
  <si>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</si>
  <si>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</si>
  <si>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</si>
  <si>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</si>
  <si>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</si>
  <si>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</si>
  <si>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</si>
  <si>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</si>
  <si>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</si>
  <si>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</si>
  <si>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</si>
  <si>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</si>
  <si>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</si>
  <si>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</si>
  <si>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</si>
  <si>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</si>
  <si>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</si>
  <si>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</si>
  <si>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</si>
  <si>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</si>
  <si>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</si>
  <si>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</si>
  <si>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</si>
  <si>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</si>
  <si>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</si>
  <si>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</si>
  <si>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</si>
  <si>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</si>
  <si>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</si>
  <si>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</si>
  <si>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</si>
  <si>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</si>
  <si>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</si>
  <si>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</si>
  <si>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</si>
  <si>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</si>
  <si>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</si>
  <si>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</si>
  <si>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</si>
  <si>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</si>
  <si>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</si>
  <si>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</si>
  <si>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</si>
  <si>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</si>
  <si>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</si>
  <si>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</si>
  <si>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</si>
  <si>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</si>
  <si>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</si>
  <si>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</si>
  <si>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</si>
  <si>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</si>
  <si>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</si>
  <si>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</si>
  <si>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</si>
  <si>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</si>
  <si>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</si>
  <si>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</si>
  <si>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</si>
  <si>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</si>
  <si>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</si>
  <si>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</si>
  <si>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</si>
  <si>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</si>
  <si>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</si>
  <si>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</si>
  <si>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</si>
  <si>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</si>
  <si>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</si>
  <si>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</si>
  <si>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</si>
  <si>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</si>
  <si>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</si>
  <si>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</si>
  <si>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</si>
  <si>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</si>
  <si>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</si>
  <si>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</si>
  <si>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</si>
  <si>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</si>
  <si>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</si>
  <si>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</si>
  <si>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</si>
  <si>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</si>
  <si>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</si>
  <si>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</si>
  <si>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</si>
  <si>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</si>
  <si>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</si>
  <si>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</si>
  <si>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</si>
  <si>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</si>
  <si>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</si>
  <si>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</si>
  <si>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</si>
  <si>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</si>
  <si>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</si>
  <si>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</si>
  <si>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</si>
  <si>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</si>
  <si>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</si>
  <si>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</si>
  <si>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</si>
  <si>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</si>
  <si>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</si>
  <si>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</si>
  <si>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</si>
  <si>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</si>
  <si>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</si>
  <si>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</si>
  <si>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</si>
  <si>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</si>
  <si>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</si>
  <si>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</si>
  <si>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</si>
  <si>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</si>
  <si>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</si>
  <si>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</si>
  <si>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</si>
  <si>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</si>
  <si>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</si>
  <si>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</si>
  <si>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</si>
  <si>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</si>
  <si>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</si>
  <si>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</si>
  <si>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</si>
  <si>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</si>
  <si>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</si>
  <si>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</si>
  <si>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</si>
  <si>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</si>
  <si>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</si>
  <si>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</si>
  <si>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</si>
  <si>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</si>
  <si>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</si>
  <si>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</si>
  <si>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</si>
  <si>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</si>
  <si>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</si>
  <si>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</si>
  <si>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</si>
  <si>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</si>
  <si>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</si>
  <si>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</si>
  <si>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</si>
  <si>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</si>
  <si>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</si>
  <si>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</si>
  <si>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</si>
  <si>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</si>
  <si>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</si>
  <si>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</si>
  <si>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</si>
  <si>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</si>
  <si>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</si>
  <si>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</si>
  <si>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</si>
  <si>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</si>
  <si>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</si>
  <si>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</si>
  <si>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</si>
  <si>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</si>
  <si>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</si>
  <si>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</si>
  <si>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</si>
  <si>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</si>
  <si>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</si>
  <si>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</si>
  <si>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</si>
  <si>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</si>
  <si>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</si>
  <si>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</si>
  <si>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</si>
  <si>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</si>
  <si>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</si>
  <si>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</si>
  <si>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</si>
  <si>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</si>
  <si>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</si>
  <si>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</si>
  <si>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</si>
  <si>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</si>
  <si>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</si>
  <si>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</si>
  <si>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</si>
  <si>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</si>
  <si>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</si>
  <si>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</si>
  <si>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</si>
  <si>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</si>
  <si>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</si>
  <si>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</si>
  <si>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</si>
  <si>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</si>
  <si>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</si>
  <si>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</si>
  <si>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</si>
  <si>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</si>
  <si>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</si>
  <si>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</si>
  <si>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</si>
  <si>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</si>
  <si>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</si>
  <si>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</si>
  <si>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</si>
  <si>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</si>
  <si>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</si>
  <si>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</si>
  <si>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</si>
  <si>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</si>
  <si>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</si>
  <si>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</si>
  <si>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</si>
  <si>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</si>
  <si>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</si>
  <si>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</si>
  <si>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</si>
  <si>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</si>
  <si>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</si>
  <si>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</si>
  <si>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</si>
  <si>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</si>
  <si>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</si>
  <si>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</si>
  <si>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</si>
  <si>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</si>
  <si>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</si>
  <si>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</si>
  <si>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</si>
  <si>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</si>
  <si>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</si>
  <si>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</si>
  <si>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</si>
  <si>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</si>
  <si>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</si>
  <si>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</si>
  <si>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</si>
  <si>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</si>
  <si>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</si>
  <si>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</si>
  <si>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</si>
  <si>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</si>
  <si>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</si>
  <si>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</si>
  <si>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</si>
  <si>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</si>
  <si>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</si>
  <si>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</si>
  <si>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</si>
  <si>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</si>
  <si>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</si>
  <si>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</si>
  <si>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</si>
  <si>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</si>
  <si>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</si>
  <si>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</si>
  <si>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</si>
  <si>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</si>
  <si>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</si>
  <si>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</si>
  <si>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</si>
  <si>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</si>
  <si>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</si>
  <si>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</si>
  <si>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</si>
  <si>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</si>
  <si>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</si>
  <si>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</si>
  <si>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</si>
  <si>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</si>
  <si>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</si>
  <si>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</si>
  <si>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</si>
  <si>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</si>
  <si>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</si>
  <si>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</si>
  <si>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</si>
  <si>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</si>
  <si>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</si>
  <si>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</si>
  <si>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</si>
  <si>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</si>
  <si>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</si>
  <si>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</si>
  <si>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</si>
  <si>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</si>
  <si>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</si>
  <si>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</si>
  <si>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</si>
  <si>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</si>
  <si>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</si>
  <si>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</si>
  <si>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</si>
  <si>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</si>
  <si>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</si>
  <si>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</si>
  <si>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</si>
  <si>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</si>
  <si>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</si>
  <si>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</si>
  <si>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</si>
  <si>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</si>
  <si>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</si>
  <si>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</si>
  <si>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</si>
  <si>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</si>
  <si>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</si>
  <si>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</si>
  <si>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</si>
  <si>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</si>
  <si>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</si>
  <si>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</si>
  <si>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</si>
  <si>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</si>
  <si>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</si>
  <si>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</si>
  <si>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</si>
  <si>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</si>
  <si>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</si>
  <si>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</si>
  <si>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</si>
  <si>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</si>
  <si>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</si>
  <si>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</si>
  <si>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</si>
  <si>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</si>
  <si>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</si>
  <si>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</si>
  <si>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</si>
  <si>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</si>
  <si>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</si>
  <si>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</si>
  <si>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</si>
  <si>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</si>
  <si>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</si>
  <si>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</si>
  <si>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</si>
  <si>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</si>
  <si>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</si>
  <si>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</si>
  <si>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</si>
  <si>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</si>
  <si>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</si>
  <si>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</si>
  <si>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</si>
  <si>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</si>
  <si>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</si>
  <si>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</si>
  <si>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</si>
  <si>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</si>
  <si>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</si>
  <si>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</si>
  <si>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</si>
  <si>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</si>
  <si>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</si>
  <si>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</si>
  <si>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</si>
  <si>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</si>
  <si>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</si>
  <si>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</si>
  <si>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</si>
  <si>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</si>
  <si>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</si>
  <si>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</si>
  <si>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</si>
  <si>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</si>
  <si>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</si>
  <si>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</si>
  <si>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</si>
  <si>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</si>
  <si>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</si>
  <si>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</si>
  <si>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</si>
  <si>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</si>
  <si>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</si>
  <si>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</si>
  <si>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</si>
  <si>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</si>
  <si>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</si>
  <si>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</si>
  <si>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</si>
  <si>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</si>
  <si>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</si>
  <si>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</si>
  <si>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</si>
  <si>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</si>
  <si>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</si>
  <si>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</si>
  <si>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</si>
  <si>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</si>
  <si>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</si>
  <si>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</si>
  <si>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</si>
  <si>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</si>
  <si>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</si>
  <si>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</si>
  <si>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</si>
  <si>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</si>
  <si>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</si>
  <si>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</si>
  <si>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</si>
  <si>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</si>
  <si>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</si>
  <si>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</si>
  <si>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</si>
  <si>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</si>
  <si>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</si>
  <si>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</si>
  <si>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</si>
  <si>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</si>
  <si>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</si>
  <si>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</si>
  <si>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</si>
  <si>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</si>
  <si>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</si>
  <si>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</si>
  <si>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</si>
  <si>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</si>
  <si>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</si>
  <si>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</si>
  <si>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</si>
  <si>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</si>
  <si>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</si>
  <si>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</si>
  <si>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</si>
  <si>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</si>
  <si>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</si>
  <si>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</si>
  <si>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</si>
  <si>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</si>
  <si>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</si>
  <si>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</si>
  <si>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</si>
  <si>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</si>
  <si>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</si>
  <si>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</si>
  <si>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</si>
  <si>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</si>
  <si>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</si>
  <si>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</si>
  <si>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</si>
  <si>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</si>
  <si>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</si>
  <si>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</si>
  <si>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</si>
  <si>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</si>
  <si>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</si>
  <si>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</si>
  <si>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</si>
  <si>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</si>
  <si>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</si>
  <si>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</si>
  <si>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</si>
  <si>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</si>
  <si>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</si>
  <si>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</si>
  <si>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</si>
  <si>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</si>
  <si>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</si>
  <si>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</si>
  <si>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</si>
  <si>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</si>
  <si>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</si>
  <si>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</si>
  <si>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</si>
  <si>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</si>
  <si>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</si>
  <si>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</si>
  <si>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</si>
  <si>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</si>
  <si>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</si>
  <si>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</si>
  <si>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</si>
  <si>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</si>
  <si>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</si>
  <si>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</si>
  <si>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</si>
  <si>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</si>
  <si>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</si>
  <si>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</si>
  <si>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</si>
  <si>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</si>
  <si>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</si>
  <si>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</si>
  <si>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</si>
  <si>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</si>
  <si>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</si>
  <si>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</si>
  <si>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</si>
  <si>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</si>
  <si>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</si>
  <si>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</si>
  <si>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</si>
  <si>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</si>
  <si>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</si>
  <si>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</si>
  <si>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</si>
  <si>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</si>
  <si>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</si>
  <si>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</si>
  <si>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</si>
  <si>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</si>
  <si>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</si>
  <si>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</si>
  <si>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</si>
  <si>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</si>
  <si>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</si>
  <si>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</si>
  <si>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</si>
  <si>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</si>
  <si>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</si>
  <si>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</si>
  <si>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</si>
  <si>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</si>
  <si>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</si>
  <si>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</si>
  <si>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</si>
  <si>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</si>
  <si>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</si>
  <si>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</si>
  <si>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</si>
  <si>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</si>
  <si>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</si>
  <si>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</si>
  <si>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</si>
  <si>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</si>
  <si>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</si>
  <si>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</si>
  <si>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</si>
  <si>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</si>
  <si>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</si>
  <si>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</si>
  <si>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</si>
  <si>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</si>
  <si>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</si>
  <si>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</si>
  <si>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</si>
  <si>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</si>
  <si>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</si>
  <si>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</si>
  <si>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</si>
  <si>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</si>
  <si>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</si>
  <si>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</si>
  <si>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</si>
  <si>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</si>
  <si>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</si>
  <si>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</si>
  <si>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</si>
  <si>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</si>
  <si>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</si>
  <si>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</si>
  <si>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</si>
  <si>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</si>
  <si>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</si>
  <si>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</si>
  <si>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</si>
  <si>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</si>
  <si>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</si>
  <si>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</si>
  <si>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</si>
  <si>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</si>
  <si>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</si>
  <si>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</si>
  <si>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</si>
  <si>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</si>
  <si>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</si>
  <si>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</si>
  <si>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</si>
  <si>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</si>
  <si>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</si>
  <si>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</si>
  <si>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</si>
  <si>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</si>
  <si>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</si>
  <si>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</si>
  <si>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</si>
  <si>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</si>
  <si>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</si>
  <si>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</si>
  <si>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</si>
  <si>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</si>
  <si>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</si>
  <si>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</si>
  <si>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</si>
  <si>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</si>
  <si>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</si>
  <si>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</si>
  <si>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</si>
  <si>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</si>
  <si>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</si>
  <si>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</si>
  <si>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</si>
  <si>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</si>
  <si>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</si>
  <si>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</si>
  <si>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</si>
  <si>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</si>
  <si>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</si>
  <si>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</si>
  <si>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</si>
  <si>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</si>
  <si>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</si>
  <si>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</si>
  <si>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</si>
  <si>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</si>
  <si>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</si>
  <si>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</si>
  <si>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</si>
  <si>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</si>
  <si>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</si>
  <si>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</si>
  <si>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</si>
  <si>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</si>
  <si>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</si>
  <si>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</si>
  <si>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</si>
  <si>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</si>
  <si>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</si>
  <si>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</si>
  <si>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</si>
  <si>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</si>
  <si>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</si>
  <si>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</si>
  <si>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</si>
  <si>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</si>
  <si>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</si>
  <si>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</si>
  <si>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</si>
  <si>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</si>
  <si>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</si>
  <si>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</si>
  <si>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</si>
  <si>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</si>
  <si>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</si>
  <si>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</si>
  <si>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</si>
  <si>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</si>
  <si>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</si>
  <si>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</si>
  <si>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</si>
  <si>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</si>
  <si>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</si>
  <si>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</si>
  <si>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</si>
  <si>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</si>
  <si>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</si>
  <si>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</si>
  <si>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</si>
  <si>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</si>
  <si>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</si>
  <si>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</si>
  <si>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</si>
  <si>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</si>
  <si>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</si>
  <si>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</si>
  <si>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</si>
  <si>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</si>
  <si>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</si>
  <si>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</si>
  <si>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</si>
  <si>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</si>
  <si>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</si>
  <si>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</si>
  <si>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</si>
  <si>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</si>
  <si>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</si>
  <si>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</si>
  <si>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</si>
  <si>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</si>
  <si>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</si>
  <si>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</si>
  <si>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</si>
  <si>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</si>
  <si>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</si>
  <si>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</si>
  <si>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</si>
  <si>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</si>
  <si>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</si>
  <si>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</si>
  <si>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</si>
  <si>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</si>
  <si>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</si>
  <si>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</si>
  <si>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</si>
  <si>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</si>
  <si>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</si>
  <si>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</si>
  <si>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</si>
  <si>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</si>
  <si>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</si>
  <si>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</si>
  <si>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</si>
  <si>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</si>
  <si>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</si>
  <si>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</si>
  <si>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</si>
  <si>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</si>
  <si>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</si>
  <si>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</si>
  <si>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</si>
  <si>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</si>
  <si>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</si>
  <si>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</si>
  <si>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</si>
  <si>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</si>
  <si>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</si>
  <si>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</si>
  <si>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</si>
  <si>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</si>
  <si>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</si>
  <si>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</si>
  <si>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</si>
  <si>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</si>
  <si>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</si>
  <si>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</si>
  <si>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</si>
  <si>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</si>
  <si>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</si>
  <si>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</si>
  <si>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</si>
  <si>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</si>
  <si>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</si>
  <si>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</si>
  <si>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</si>
  <si>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</si>
  <si>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</si>
  <si>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</si>
  <si>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</si>
  <si>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</si>
  <si>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</si>
  <si>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</si>
  <si>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</si>
  <si>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</si>
  <si>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</si>
  <si>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</si>
  <si>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</si>
  <si>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</si>
  <si>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</si>
  <si>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</si>
  <si>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</si>
  <si>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</si>
  <si>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</si>
  <si>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</si>
  <si>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</si>
  <si>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</si>
  <si>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</si>
  <si>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</si>
  <si>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</si>
  <si>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</si>
  <si>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</si>
  <si>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</si>
  <si>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</si>
  <si>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</si>
  <si>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</si>
  <si>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</si>
  <si>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</si>
  <si>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</si>
  <si>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</si>
  <si>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</si>
  <si>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</si>
  <si>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</si>
  <si>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</si>
  <si>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</si>
  <si>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</si>
  <si>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</si>
  <si>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</si>
  <si>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</si>
  <si>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</si>
  <si>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</si>
  <si>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</si>
  <si>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</si>
  <si>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</si>
  <si>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</si>
  <si>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</si>
  <si>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</si>
  <si>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</si>
  <si>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</si>
  <si>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</si>
  <si>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</si>
  <si>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</si>
  <si>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</si>
  <si>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</si>
  <si>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</si>
  <si>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</si>
  <si>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</si>
  <si>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</si>
  <si>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</si>
  <si>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</si>
  <si>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</si>
  <si>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</si>
  <si>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</si>
  <si>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</si>
  <si>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</si>
  <si>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</si>
  <si>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</si>
  <si>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</si>
  <si>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</si>
  <si>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</si>
  <si>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</si>
  <si>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</si>
  <si>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</si>
  <si>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</si>
  <si>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</si>
  <si>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</si>
  <si>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</si>
  <si>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</si>
  <si>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</si>
  <si>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</si>
  <si>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</si>
  <si>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</si>
  <si>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</si>
  <si>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</si>
  <si>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</si>
  <si>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</si>
  <si>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</si>
  <si>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</si>
  <si>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</si>
  <si>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</si>
  <si>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</si>
  <si>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</si>
  <si>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</si>
  <si>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</si>
  <si>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</si>
  <si>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</si>
  <si>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</si>
  <si>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</si>
  <si>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</si>
  <si>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</si>
  <si>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</si>
  <si>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</si>
  <si>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</si>
  <si>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</si>
  <si>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</si>
  <si>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</si>
  <si>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</si>
  <si>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</si>
  <si>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</si>
  <si>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</si>
  <si>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</si>
  <si>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</si>
  <si>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</si>
  <si>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</si>
  <si>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</si>
  <si>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</si>
  <si>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</si>
  <si>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</si>
  <si>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</si>
  <si>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</si>
  <si>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</si>
  <si>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</si>
  <si>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</si>
  <si>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</si>
  <si>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</si>
  <si>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</si>
  <si>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</si>
  <si>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</si>
  <si>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</si>
  <si>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</si>
  <si>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</si>
  <si>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</si>
  <si>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</si>
  <si>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</si>
  <si>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</si>
  <si>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</si>
  <si>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</si>
  <si>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</si>
  <si>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</si>
  <si>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</si>
  <si>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</si>
  <si>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</si>
  <si>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</si>
  <si>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</si>
  <si>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</si>
  <si>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</si>
  <si>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</si>
  <si>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</si>
  <si>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</si>
  <si>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</si>
  <si>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</si>
  <si>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</si>
  <si>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</si>
  <si>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</si>
  <si>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</si>
  <si>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</si>
  <si>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</si>
  <si>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</si>
  <si>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</si>
  <si>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</si>
  <si>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</si>
  <si>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</si>
  <si>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</si>
  <si>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</si>
  <si>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</si>
  <si>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</si>
  <si>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</si>
  <si>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</si>
  <si>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</si>
  <si>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</si>
  <si>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</si>
  <si>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</si>
  <si>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</si>
  <si>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</si>
  <si>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</si>
  <si>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</si>
  <si>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</si>
  <si>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</si>
  <si>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</si>
  <si>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</si>
  <si>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</si>
  <si>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</si>
  <si>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</si>
  <si>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</si>
  <si>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</si>
  <si>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</si>
  <si>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</si>
  <si>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</si>
  <si>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</si>
  <si>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</si>
  <si>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</si>
  <si>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</si>
  <si>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</si>
  <si>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</si>
  <si>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</si>
  <si>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</si>
  <si>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</si>
  <si>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</si>
  <si>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</si>
  <si>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</si>
  <si>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</si>
  <si>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</si>
  <si>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</si>
  <si>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</si>
  <si>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</si>
  <si>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</si>
  <si>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</si>
  <si>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</si>
  <si>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</si>
  <si>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</si>
  <si>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</si>
  <si>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</si>
  <si>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</si>
  <si>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</si>
  <si>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</si>
  <si>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</si>
  <si>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</si>
  <si>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</si>
  <si>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</si>
  <si>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</si>
  <si>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</si>
  <si>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</si>
  <si>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</si>
  <si>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</si>
  <si>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</si>
  <si>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</si>
  <si>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</si>
  <si>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</si>
  <si>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</si>
  <si>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</si>
  <si>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</si>
  <si>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</si>
  <si>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</si>
  <si>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</si>
  <si>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</si>
  <si>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</si>
  <si>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</si>
  <si>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</si>
  <si>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</si>
  <si>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</si>
  <si>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</si>
  <si>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</si>
  <si>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</si>
  <si>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</si>
  <si>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</si>
  <si>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</si>
  <si>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</si>
  <si>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</si>
  <si>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</si>
  <si>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</si>
  <si>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</si>
  <si>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</si>
  <si>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</si>
  <si>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</si>
  <si>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</si>
  <si>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</si>
  <si>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</si>
  <si>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</si>
  <si>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</si>
  <si>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</si>
  <si>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</si>
  <si>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</si>
  <si>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</si>
  <si>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</si>
  <si>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</si>
  <si>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</si>
  <si>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</si>
  <si>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</si>
  <si>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</si>
  <si>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</si>
  <si>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</si>
  <si>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</si>
  <si>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</si>
  <si>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</si>
  <si>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</si>
  <si>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</si>
  <si>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</si>
  <si>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</si>
  <si>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</si>
  <si>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</si>
  <si>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</si>
  <si>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</si>
  <si>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</si>
  <si>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</si>
  <si>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</si>
  <si>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</si>
  <si>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</si>
  <si>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</si>
  <si>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</si>
  <si>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</si>
  <si>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</si>
  <si>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</si>
  <si>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</si>
  <si>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</si>
  <si>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</si>
  <si>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</si>
  <si>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</si>
  <si>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</si>
  <si>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</si>
  <si>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</si>
  <si>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</si>
  <si>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</si>
  <si>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</si>
  <si>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</si>
  <si>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</si>
  <si>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</si>
  <si>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</si>
  <si>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</si>
  <si>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</si>
  <si>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</si>
  <si>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</si>
  <si>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</si>
  <si>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</si>
  <si>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</si>
  <si>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</si>
  <si>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</si>
  <si>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</si>
  <si>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</si>
  <si>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</si>
  <si>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</si>
  <si>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</si>
  <si>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</si>
  <si>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</si>
  <si>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</si>
  <si>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</si>
  <si>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</si>
  <si>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</si>
  <si>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</si>
  <si>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</si>
  <si>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</si>
  <si>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</si>
  <si>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</si>
  <si>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</si>
  <si>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</si>
  <si>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</si>
  <si>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</si>
  <si>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</si>
  <si>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</si>
  <si>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</si>
  <si>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</si>
  <si>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</si>
  <si>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</si>
  <si>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</si>
  <si>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</si>
  <si>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</si>
  <si>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</si>
  <si>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</si>
  <si>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</si>
  <si>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</si>
  <si>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</si>
  <si>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</si>
  <si>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</si>
  <si>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</si>
  <si>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</si>
  <si>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</si>
  <si>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</si>
  <si>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</si>
  <si>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</si>
  <si>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</si>
  <si>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</si>
  <si>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</si>
  <si>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</si>
  <si>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</si>
  <si>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</si>
  <si>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</si>
  <si>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</si>
  <si>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</si>
  <si>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</si>
  <si>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</si>
  <si>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</si>
  <si>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</si>
  <si>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</si>
  <si>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</si>
  <si>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</si>
  <si>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</si>
  <si>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</si>
  <si>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</si>
  <si>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</si>
  <si>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</si>
  <si>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</si>
  <si>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</si>
  <si>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</si>
  <si>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</si>
  <si>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</si>
  <si>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</si>
  <si>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</si>
  <si>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</si>
  <si>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</si>
  <si>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</si>
  <si>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</si>
  <si>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</si>
  <si>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</si>
  <si>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</si>
  <si>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</si>
  <si>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</si>
  <si>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</si>
  <si>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</si>
  <si>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</si>
  <si>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</si>
  <si>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</si>
  <si>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</si>
  <si>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</si>
  <si>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</si>
  <si>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</si>
  <si>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</si>
  <si>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</si>
  <si>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</si>
  <si>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</si>
  <si>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</si>
  <si>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</si>
  <si>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</si>
  <si>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</si>
  <si>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</si>
  <si>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</si>
  <si>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</si>
  <si>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</si>
  <si>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</si>
  <si>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</si>
  <si>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</si>
  <si>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</si>
  <si>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</si>
  <si>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</si>
  <si>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</si>
  <si>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</si>
  <si>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</si>
  <si>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</si>
  <si>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</si>
  <si>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</si>
  <si>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</si>
  <si>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</si>
  <si>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</si>
  <si>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</si>
  <si>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</si>
  <si>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</si>
  <si>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</si>
  <si>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</si>
  <si>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</si>
  <si>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</si>
  <si>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</si>
  <si>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</si>
  <si>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</si>
  <si>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</si>
  <si>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</si>
  <si>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</si>
  <si>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</si>
  <si>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</si>
  <si>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</si>
  <si>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</si>
  <si>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</si>
  <si>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</si>
  <si>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</si>
  <si>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</si>
  <si>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</si>
  <si>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</si>
  <si>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</si>
  <si>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</si>
  <si>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</si>
  <si>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</si>
  <si>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</si>
  <si>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</si>
  <si>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</si>
  <si>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</si>
  <si>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</si>
  <si>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</si>
  <si>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</si>
  <si>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</si>
  <si>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</si>
  <si>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</si>
  <si>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</si>
  <si>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</si>
  <si>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</si>
  <si>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</si>
  <si>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</si>
  <si>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</si>
  <si>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</si>
  <si>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</si>
  <si>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</si>
  <si>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</si>
  <si>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</si>
  <si>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</si>
  <si>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</si>
  <si>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</si>
  <si>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</si>
  <si>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</si>
  <si>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</si>
  <si>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</si>
  <si>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</si>
  <si>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</si>
  <si>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</si>
  <si>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</si>
  <si>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</si>
  <si>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</si>
  <si>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</si>
  <si>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</si>
  <si>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</si>
  <si>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</si>
  <si>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</si>
  <si>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</si>
  <si>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</si>
  <si>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</si>
  <si>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</si>
  <si>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</si>
  <si>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</si>
  <si>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</si>
  <si>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</si>
  <si>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</si>
  <si>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</si>
  <si>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</si>
  <si>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</si>
  <si>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</si>
  <si>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</si>
  <si>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</si>
  <si>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</si>
  <si>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</si>
  <si>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</si>
  <si>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</si>
  <si>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</si>
  <si>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</si>
  <si>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</si>
  <si>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</si>
  <si>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</si>
  <si>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</si>
  <si>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</si>
  <si>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</si>
  <si>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</si>
  <si>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</si>
  <si>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</si>
  <si>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</si>
  <si>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</si>
  <si>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</si>
  <si>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</si>
  <si>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</si>
  <si>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</si>
  <si>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</si>
  <si>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</si>
  <si>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</si>
  <si>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</si>
  <si>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</si>
  <si>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</si>
  <si>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</si>
  <si>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</si>
  <si>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</si>
  <si>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</si>
  <si>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</si>
  <si>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</si>
  <si>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</si>
  <si>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</si>
  <si>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</si>
  <si>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</si>
  <si>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</si>
  <si>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</si>
  <si>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</si>
  <si>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</si>
  <si>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</si>
  <si>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</si>
  <si>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</si>
  <si>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</si>
  <si>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</si>
  <si>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</si>
  <si>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</si>
  <si>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</si>
  <si>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</si>
  <si>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</si>
  <si>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</si>
  <si>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</si>
  <si>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</si>
  <si>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</si>
  <si>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</si>
  <si>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</si>
  <si>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</si>
  <si>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</si>
  <si>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</si>
  <si>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</si>
  <si>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</si>
  <si>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</si>
  <si>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</si>
  <si>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</si>
  <si>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</si>
  <si>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</si>
  <si>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</si>
  <si>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</si>
  <si>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</si>
  <si>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</si>
  <si>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</si>
  <si>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</si>
  <si>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</si>
  <si>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</si>
  <si>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</si>
  <si>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</si>
  <si>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</si>
  <si>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</si>
  <si>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</si>
  <si>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</si>
  <si>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</si>
  <si>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</si>
  <si>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</si>
  <si>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</si>
  <si>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</si>
  <si>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</si>
  <si>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</si>
  <si>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</si>
  <si>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</si>
  <si>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</si>
  <si>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</si>
  <si>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</si>
  <si>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</si>
  <si>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</si>
  <si>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</si>
  <si>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</si>
  <si>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</si>
  <si>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</si>
  <si>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</si>
  <si>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</si>
  <si>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</si>
  <si>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</si>
  <si>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</si>
  <si>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</si>
  <si>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</si>
  <si>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</si>
  <si>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</si>
  <si>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</si>
  <si>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</si>
  <si>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</si>
  <si>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</si>
  <si>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</si>
  <si>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</si>
  <si>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</si>
  <si>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</si>
  <si>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</si>
  <si>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</si>
  <si>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</si>
  <si>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</si>
  <si>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</si>
  <si>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</si>
  <si>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</si>
  <si>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</si>
  <si>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</si>
  <si>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</si>
  <si>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</si>
  <si>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</si>
  <si>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</si>
  <si>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</si>
  <si>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</si>
  <si>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</si>
  <si>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</si>
  <si>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</si>
  <si>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</si>
  <si>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</si>
  <si>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</si>
  <si>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</si>
  <si>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</si>
  <si>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</si>
  <si>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</si>
  <si>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</si>
  <si>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</si>
  <si>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</si>
  <si>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</si>
  <si>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</si>
  <si>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</si>
  <si>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</si>
  <si>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</si>
  <si>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</si>
  <si>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</si>
  <si>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</si>
  <si>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</si>
  <si>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</si>
  <si>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</si>
  <si>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</si>
  <si>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</si>
  <si>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</si>
  <si>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</si>
  <si>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</si>
  <si>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</si>
  <si>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</si>
  <si>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</si>
  <si>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</si>
  <si>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</si>
  <si>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</si>
  <si>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</si>
  <si>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</si>
  <si>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</si>
  <si>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</si>
  <si>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</si>
  <si>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</si>
  <si>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</si>
  <si>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</si>
  <si>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</si>
  <si>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</si>
  <si>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</si>
  <si>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</si>
  <si>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</si>
  <si>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</si>
  <si>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</si>
  <si>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</si>
  <si>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</si>
  <si>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</si>
  <si>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</si>
  <si>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</si>
  <si>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</si>
  <si>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</si>
  <si>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</si>
  <si>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</si>
  <si>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</si>
  <si>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</si>
  <si>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</si>
  <si>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</si>
  <si>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</si>
  <si>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</si>
  <si>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</si>
  <si>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</si>
  <si>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</si>
  <si>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</si>
  <si>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</si>
  <si>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</si>
  <si>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</si>
  <si>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</si>
  <si>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</si>
  <si>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</si>
  <si>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</si>
  <si>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</si>
  <si>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</si>
  <si>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</si>
  <si>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</si>
  <si>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</si>
  <si>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</si>
  <si>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</si>
  <si>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</si>
  <si>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</si>
  <si>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</si>
  <si>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</si>
  <si>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</si>
  <si>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</si>
  <si>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</si>
  <si>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</si>
  <si>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</si>
  <si>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</si>
  <si>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</si>
  <si>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</si>
  <si>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</si>
  <si>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</si>
  <si>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</si>
  <si>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</si>
  <si>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</si>
  <si>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</si>
  <si>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</si>
  <si>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</si>
  <si>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</si>
  <si>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</si>
  <si>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</si>
  <si>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</si>
  <si>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</si>
  <si>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</si>
  <si>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</si>
  <si>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</si>
  <si>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</si>
  <si>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</si>
  <si>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</si>
  <si>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</si>
  <si>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</si>
  <si>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</si>
  <si>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</si>
  <si>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</si>
  <si>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</si>
  <si>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</si>
  <si>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</si>
  <si>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</si>
  <si>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</si>
  <si>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</si>
  <si>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</si>
  <si>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</si>
  <si>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</si>
  <si>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</si>
  <si>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</si>
  <si>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</si>
  <si>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</si>
  <si>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</si>
  <si>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</si>
  <si>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</si>
  <si>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</si>
  <si>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</si>
  <si>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</si>
  <si>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</si>
  <si>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</si>
  <si>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</si>
  <si>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</si>
  <si>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</si>
  <si>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</si>
  <si>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</si>
  <si>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</si>
  <si>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</si>
  <si>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</si>
  <si>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</si>
  <si>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</si>
  <si>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</si>
  <si>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</si>
  <si>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</si>
  <si>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</si>
  <si>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</si>
  <si>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</si>
  <si>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</si>
  <si>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</si>
  <si>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</si>
  <si>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</si>
  <si>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</si>
  <si>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</si>
  <si>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</si>
  <si>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</si>
  <si>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</si>
  <si>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</si>
  <si>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</si>
  <si>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</si>
  <si>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</si>
  <si>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</si>
  <si>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</si>
  <si>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</si>
  <si>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</si>
  <si>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</si>
  <si>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</si>
  <si>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</si>
  <si>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</si>
  <si>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</si>
  <si>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</si>
  <si>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</si>
  <si>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</si>
  <si>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</si>
  <si>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</si>
  <si>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</si>
  <si>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</si>
  <si>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</si>
  <si>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</si>
  <si>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</si>
  <si>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</si>
  <si>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</si>
  <si>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</si>
  <si>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</si>
  <si>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</si>
  <si>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</si>
  <si>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</si>
  <si>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</si>
  <si>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</si>
  <si>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</si>
  <si>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</si>
  <si>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</si>
  <si>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</si>
  <si>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</si>
  <si>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</si>
  <si>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</si>
  <si>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</si>
  <si>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</si>
  <si>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</si>
  <si>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</si>
  <si>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</si>
  <si>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</si>
  <si>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</si>
  <si>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</si>
  <si>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</si>
  <si>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</si>
  <si>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</si>
  <si>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</si>
  <si>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</si>
  <si>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</si>
  <si>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</si>
  <si>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</si>
  <si>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</si>
  <si>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</si>
  <si>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</si>
  <si>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</si>
  <si>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</si>
  <si>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</si>
  <si>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</si>
  <si>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</si>
  <si>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</si>
  <si>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</si>
  <si>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</si>
  <si>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</si>
  <si>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</si>
  <si>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</si>
  <si>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</si>
  <si>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</si>
  <si>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</si>
  <si>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</si>
  <si>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</si>
  <si>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</si>
  <si>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</si>
  <si>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</si>
  <si>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</si>
  <si>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</si>
  <si>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</si>
  <si>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</si>
  <si>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</si>
  <si>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</si>
  <si>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</si>
  <si>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</si>
  <si>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</si>
  <si>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</si>
  <si>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</si>
  <si>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</si>
  <si>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</si>
  <si>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</si>
  <si>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</si>
  <si>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</si>
  <si>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</si>
  <si>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</si>
  <si>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</si>
  <si>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</si>
  <si>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</si>
  <si>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</si>
  <si>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</si>
  <si>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</si>
  <si>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</si>
  <si>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</si>
  <si>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</si>
  <si>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</si>
  <si>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</si>
  <si>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</si>
  <si>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</si>
  <si>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</si>
  <si>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</si>
  <si>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</si>
  <si>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</si>
  <si>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</si>
  <si>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</si>
  <si>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</si>
  <si>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</si>
  <si>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</si>
  <si>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</si>
  <si>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</si>
  <si>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</si>
  <si>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</si>
  <si>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</si>
  <si>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</si>
  <si>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</si>
  <si>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</si>
  <si>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</si>
  <si>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</si>
  <si>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</si>
  <si>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</si>
  <si>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</si>
  <si>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</si>
  <si>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</si>
  <si>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</si>
  <si>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</si>
  <si>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</si>
  <si>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</si>
  <si>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</si>
  <si>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</si>
  <si>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</si>
  <si>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</si>
  <si>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</si>
  <si>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</si>
  <si>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</si>
  <si>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</si>
  <si>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</si>
  <si>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</si>
  <si>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</si>
  <si>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</si>
  <si>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</si>
  <si>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</si>
  <si>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</si>
  <si>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</si>
  <si>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</si>
  <si>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</si>
  <si>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</si>
  <si>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</si>
  <si>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</si>
  <si>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</si>
  <si>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</si>
  <si>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</si>
  <si>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</si>
  <si>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</si>
  <si>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</si>
  <si>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</si>
  <si>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</si>
  <si>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</si>
  <si>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</si>
  <si>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</si>
  <si>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</si>
  <si>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</si>
  <si>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</si>
  <si>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</si>
  <si>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</si>
  <si>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</si>
  <si>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</si>
  <si>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</si>
  <si>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</si>
  <si>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</si>
  <si>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</si>
  <si>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</si>
  <si>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</si>
  <si>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</si>
  <si>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</si>
  <si>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</si>
  <si>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</si>
  <si>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</si>
  <si>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</si>
  <si>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</si>
  <si>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</si>
  <si>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</si>
  <si>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</si>
  <si>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</si>
  <si>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</si>
  <si>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</si>
  <si>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</si>
  <si>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</si>
  <si>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</si>
  <si>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</si>
  <si>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</si>
  <si>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</si>
  <si>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</si>
  <si>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</si>
  <si>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</si>
  <si>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</si>
  <si>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</si>
  <si>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</si>
  <si>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</si>
  <si>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</si>
  <si>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</si>
  <si>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</si>
  <si>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</si>
  <si>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</si>
  <si>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</si>
  <si>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</si>
  <si>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</si>
  <si>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</si>
  <si>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</si>
  <si>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</si>
  <si>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</si>
  <si>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</si>
  <si>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</si>
  <si>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</si>
  <si>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</si>
  <si>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</si>
  <si>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</si>
  <si>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</si>
  <si>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</si>
  <si>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</si>
  <si>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</si>
  <si>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</si>
  <si>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</si>
  <si>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</si>
  <si>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</si>
  <si>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</si>
  <si>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</si>
  <si>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</si>
  <si>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</si>
  <si>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</si>
  <si>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</si>
  <si>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</si>
  <si>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</si>
  <si>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</si>
  <si>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</si>
  <si>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</si>
  <si>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</si>
  <si>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</si>
  <si>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</si>
  <si>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</si>
  <si>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</si>
  <si>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</si>
  <si>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</si>
  <si>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</si>
  <si>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</si>
  <si>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</si>
  <si>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</si>
  <si>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</si>
  <si>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</si>
  <si>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</si>
  <si>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</si>
  <si>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</si>
  <si>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</si>
  <si>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</si>
  <si>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</si>
  <si>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</si>
  <si>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</si>
  <si>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</si>
  <si>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</si>
  <si>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</si>
  <si>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</si>
  <si>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</si>
  <si>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</si>
  <si>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</si>
  <si>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</si>
  <si>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</si>
  <si>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</si>
  <si>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</si>
  <si>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</si>
  <si>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</si>
  <si>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</si>
  <si>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</si>
  <si>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</si>
  <si>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</si>
  <si>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</si>
  <si>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</si>
  <si>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</si>
  <si>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</si>
  <si>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</si>
  <si>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</si>
  <si>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</si>
  <si>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</si>
  <si>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</si>
  <si>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</si>
  <si>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</si>
  <si>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</si>
  <si>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</si>
  <si>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</si>
  <si>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</si>
  <si>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</si>
  <si>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</si>
  <si>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</si>
  <si>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</si>
  <si>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</si>
  <si>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</si>
  <si>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</si>
  <si>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</si>
  <si>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</si>
  <si>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</si>
  <si>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</si>
  <si>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</si>
  <si>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</si>
  <si>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</si>
  <si>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</si>
  <si>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</si>
  <si>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</si>
  <si>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</si>
  <si>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</si>
  <si>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</si>
  <si>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</si>
  <si>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</si>
  <si>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</si>
  <si>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</si>
  <si>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</si>
  <si>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</si>
  <si>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</si>
  <si>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</si>
  <si>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</si>
  <si>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</si>
  <si>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</si>
  <si>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</si>
  <si>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</si>
  <si>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</si>
  <si>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</si>
  <si>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</si>
  <si>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</si>
  <si>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</si>
  <si>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</si>
  <si>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</si>
  <si>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</si>
  <si>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</si>
  <si>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</si>
  <si>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</si>
  <si>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</si>
  <si>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</si>
  <si>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</si>
  <si>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</si>
  <si>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</si>
  <si>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</si>
  <si>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</si>
  <si>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</si>
  <si>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</si>
  <si>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</si>
  <si>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</si>
  <si>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</si>
  <si>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</si>
  <si>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</si>
  <si>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</si>
  <si>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</si>
  <si>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</si>
  <si>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</si>
  <si>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</si>
  <si>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</si>
  <si>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</si>
  <si>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</si>
  <si>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</si>
  <si>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</si>
  <si>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</si>
  <si>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</si>
  <si>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</si>
  <si>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</si>
  <si>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</si>
  <si>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</si>
  <si>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</si>
  <si>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</si>
  <si>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</si>
  <si>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</si>
  <si>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</si>
  <si>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</si>
  <si>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</si>
  <si>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</si>
  <si>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</si>
  <si>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</si>
  <si>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</si>
  <si>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</si>
  <si>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</si>
  <si>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</si>
  <si>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</si>
  <si>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</si>
  <si>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</si>
  <si>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</si>
  <si>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</si>
  <si>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</si>
  <si>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</si>
  <si>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</si>
  <si>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</si>
  <si>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</si>
  <si>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</si>
  <si>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</si>
  <si>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</si>
  <si>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</si>
  <si>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</si>
  <si>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</si>
  <si>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</si>
  <si>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</si>
  <si>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</si>
  <si>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</si>
  <si>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</si>
  <si>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</si>
  <si>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</si>
  <si>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</si>
  <si>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</si>
  <si>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</si>
  <si>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</si>
  <si>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</si>
  <si>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</si>
  <si>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</si>
  <si>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</si>
  <si>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</si>
  <si>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</si>
  <si>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</si>
  <si>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</si>
  <si>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</si>
  <si>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</si>
  <si>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</si>
  <si>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</si>
  <si>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</si>
  <si>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</si>
  <si>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</si>
  <si>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</si>
  <si>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</si>
  <si>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</si>
  <si>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</si>
  <si>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</si>
  <si>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</si>
  <si>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</si>
  <si>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</si>
  <si>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</si>
  <si>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</si>
  <si>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</si>
  <si>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</si>
  <si>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</si>
  <si>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</si>
  <si>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</si>
  <si>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</si>
  <si>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</si>
  <si>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</si>
  <si>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</si>
  <si>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</si>
  <si>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</si>
  <si>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</si>
  <si>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</si>
  <si>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</si>
  <si>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</si>
  <si>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</si>
  <si>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</si>
  <si>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</si>
  <si>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</si>
  <si>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</si>
  <si>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</si>
  <si>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</si>
  <si>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</si>
  <si>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</si>
  <si>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</si>
  <si>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</si>
  <si>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</si>
  <si>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</si>
  <si>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</si>
  <si>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</si>
  <si>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</si>
  <si>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</si>
  <si>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</si>
  <si>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</si>
  <si>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</si>
  <si>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</si>
  <si>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</si>
  <si>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</si>
  <si>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</si>
  <si>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</si>
  <si>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</si>
  <si>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</si>
  <si>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</si>
  <si>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</si>
  <si>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</si>
  <si>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</si>
  <si>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</si>
  <si>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</si>
  <si>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</si>
  <si>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</si>
  <si>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</si>
  <si>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</si>
  <si>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</si>
  <si>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</si>
  <si>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</si>
  <si>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</si>
  <si>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</si>
  <si>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</si>
  <si>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</si>
  <si>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</si>
  <si>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</si>
  <si>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</si>
  <si>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</si>
  <si>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</si>
  <si>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</si>
  <si>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</si>
  <si>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</si>
  <si>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</si>
  <si>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</si>
  <si>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</si>
  <si>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</si>
  <si>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</si>
  <si>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</si>
  <si>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</si>
  <si>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</si>
  <si>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</si>
  <si>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</si>
  <si>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</si>
  <si>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</si>
  <si>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</si>
  <si>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</si>
  <si>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</si>
  <si>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</si>
  <si>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</si>
  <si>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</si>
  <si>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</si>
  <si>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</si>
  <si>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</si>
  <si>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</si>
  <si>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</si>
  <si>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</si>
  <si>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</si>
  <si>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</si>
  <si>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</si>
  <si>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</si>
  <si>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</si>
  <si>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</si>
  <si>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</si>
  <si>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</si>
  <si>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</si>
  <si>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</si>
  <si>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</si>
  <si>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</si>
  <si>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</si>
  <si>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</si>
  <si>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</si>
  <si>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</si>
  <si>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</si>
  <si>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</si>
  <si>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</si>
  <si>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</si>
  <si>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</si>
  <si>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</si>
  <si>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</si>
  <si>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</si>
  <si>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</si>
  <si>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</si>
  <si>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</si>
  <si>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</si>
  <si>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</si>
  <si>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</si>
  <si>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</si>
  <si>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</si>
  <si>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</si>
  <si>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</si>
  <si>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</si>
  <si>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</si>
  <si>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</si>
  <si>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</si>
  <si>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</si>
  <si>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</si>
  <si>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</si>
  <si>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</si>
  <si>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</si>
  <si>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</si>
  <si>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</si>
  <si>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</si>
  <si>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</si>
  <si>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</si>
  <si>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</si>
  <si>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</si>
  <si>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</si>
  <si>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</si>
  <si>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</si>
  <si>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</si>
  <si>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</si>
  <si>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</si>
  <si>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</si>
  <si>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</si>
  <si>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</si>
  <si>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</si>
  <si>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</si>
  <si>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</si>
  <si>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</si>
  <si>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</si>
  <si>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</si>
  <si>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</si>
  <si>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</si>
  <si>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</si>
  <si>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</si>
  <si>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</si>
  <si>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</si>
  <si>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</si>
  <si>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</si>
  <si>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</si>
  <si>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</si>
  <si>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</si>
  <si>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</si>
  <si>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</si>
  <si>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</si>
  <si>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</si>
  <si>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</si>
  <si>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</si>
  <si>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</si>
  <si>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</si>
  <si>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</si>
  <si>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</si>
  <si>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</si>
  <si>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</si>
  <si>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</si>
  <si>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</si>
  <si>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</si>
  <si>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</si>
  <si>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</si>
  <si>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</si>
  <si>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</si>
  <si>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</si>
  <si>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</si>
  <si>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</si>
  <si>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</si>
  <si>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</si>
  <si>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</si>
  <si>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</si>
  <si>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</si>
  <si>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</si>
  <si>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</si>
  <si>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</si>
  <si>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</si>
  <si>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</si>
  <si>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</si>
  <si>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</si>
  <si>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</si>
  <si>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</si>
  <si>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</si>
  <si>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</si>
  <si>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</si>
  <si>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</si>
  <si>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</si>
  <si>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</si>
  <si>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</si>
  <si>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</si>
  <si>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</si>
  <si>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</si>
  <si>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</si>
  <si>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</si>
  <si>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</si>
  <si>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</si>
  <si>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</si>
  <si>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</si>
  <si>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</si>
  <si>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</si>
  <si>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</si>
  <si>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</si>
  <si>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</si>
  <si>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</si>
  <si>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</si>
  <si>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</si>
  <si>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</si>
  <si>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</si>
  <si>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</si>
  <si>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</si>
  <si>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</si>
  <si>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</si>
  <si>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</si>
  <si>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</si>
  <si>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</si>
  <si>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</si>
  <si>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</si>
  <si>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</si>
  <si>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</si>
  <si>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</si>
  <si>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</si>
  <si>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</si>
  <si>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</si>
  <si>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</si>
  <si>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</si>
  <si>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</si>
  <si>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</si>
  <si>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</si>
  <si>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</si>
  <si>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</si>
  <si>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</si>
  <si>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</si>
  <si>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</si>
  <si>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</si>
  <si>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</si>
  <si>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</si>
  <si>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</si>
  <si>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</si>
  <si>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</si>
  <si>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</si>
  <si>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</si>
  <si>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</si>
  <si>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</si>
  <si>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</si>
  <si>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</si>
  <si>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</si>
  <si>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</si>
  <si>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</si>
  <si>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</si>
  <si>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</si>
  <si>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</si>
  <si>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</si>
  <si>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</si>
  <si>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</si>
  <si>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</si>
  <si>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</si>
  <si>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</si>
  <si>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</si>
  <si>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</si>
  <si>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</si>
  <si>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</si>
  <si>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</si>
  <si>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</si>
  <si>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</si>
  <si>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</si>
  <si>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</si>
  <si>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</si>
  <si>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</si>
  <si>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</si>
  <si>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</si>
  <si>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</si>
  <si>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</si>
  <si>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</si>
  <si>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</si>
  <si>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</si>
  <si>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</si>
  <si>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</si>
  <si>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</si>
  <si>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</si>
  <si>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</si>
  <si>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</si>
  <si>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</si>
  <si>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</si>
  <si>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</si>
  <si>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</si>
  <si>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</si>
  <si>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</si>
  <si>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</si>
  <si>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</si>
  <si>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</si>
  <si>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</si>
  <si>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</si>
  <si>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</si>
  <si>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</si>
  <si>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</si>
  <si>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</si>
  <si>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</si>
  <si>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</si>
  <si>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</si>
  <si>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</si>
  <si>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</si>
  <si>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</si>
  <si>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</si>
  <si>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</si>
  <si>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</si>
  <si>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</si>
  <si>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</si>
  <si>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</si>
  <si>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</si>
  <si>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</si>
  <si>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</si>
  <si>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</si>
  <si>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</si>
  <si>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</si>
  <si>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</si>
  <si>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</si>
  <si>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</si>
  <si>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</si>
  <si>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</si>
  <si>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</si>
  <si>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</si>
  <si>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</si>
  <si>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</si>
  <si>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</si>
  <si>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</si>
  <si>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</si>
  <si>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</si>
  <si>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</si>
  <si>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</si>
  <si>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</si>
  <si>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</si>
  <si>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</si>
  <si>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</si>
  <si>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</si>
  <si>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</si>
  <si>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</si>
  <si>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</si>
  <si>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</si>
  <si>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</si>
  <si>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</si>
  <si>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</si>
  <si>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</si>
  <si>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</si>
  <si>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</si>
  <si>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</si>
  <si>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</si>
  <si>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</si>
  <si>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</si>
  <si>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</si>
  <si>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</si>
  <si>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</si>
  <si>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</si>
  <si>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</si>
  <si>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</si>
  <si>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</si>
  <si>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</si>
  <si>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</si>
  <si>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</si>
  <si>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</si>
  <si>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</si>
  <si>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</si>
  <si>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</si>
  <si>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</si>
  <si>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</si>
  <si>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</si>
  <si>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</si>
  <si>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</si>
  <si>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</si>
  <si>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</si>
  <si>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</si>
  <si>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</si>
  <si>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</si>
  <si>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</si>
  <si>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</si>
  <si>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</si>
  <si>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</si>
  <si>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</si>
  <si>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</si>
  <si>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</si>
  <si>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</si>
  <si>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</si>
  <si>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</si>
  <si>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</si>
  <si>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</si>
  <si>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</si>
  <si>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</si>
  <si>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</si>
  <si>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</si>
  <si>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</si>
  <si>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</si>
  <si>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</si>
  <si>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</si>
  <si>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</si>
  <si>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</si>
  <si>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</si>
  <si>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</si>
  <si>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</si>
  <si>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</si>
  <si>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</si>
  <si>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</si>
  <si>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</si>
  <si>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</si>
  <si>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</si>
  <si>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</si>
  <si>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</si>
  <si>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</si>
  <si>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</si>
  <si>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</si>
  <si>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</si>
  <si>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</si>
  <si>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</si>
  <si>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</si>
  <si>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</si>
  <si>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</si>
  <si>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</si>
  <si>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</si>
  <si>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</si>
  <si>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</si>
  <si>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</si>
  <si>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</si>
  <si>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</si>
  <si>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</si>
  <si>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</si>
  <si>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</si>
  <si>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</si>
  <si>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</si>
  <si>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</si>
  <si>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</si>
  <si>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</si>
  <si>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</si>
  <si>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</si>
  <si>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</si>
  <si>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</si>
  <si>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</si>
  <si>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</si>
  <si>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</si>
  <si>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</si>
  <si>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</si>
  <si>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</si>
  <si>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</si>
  <si>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</si>
  <si>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</si>
  <si>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</si>
  <si>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</si>
  <si>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</si>
  <si>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</si>
  <si>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</si>
  <si>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</si>
  <si>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</si>
  <si>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</si>
  <si>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</si>
  <si>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</si>
  <si>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</si>
  <si>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</si>
  <si>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</si>
  <si>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</si>
  <si>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</si>
  <si>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</si>
  <si>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</si>
  <si>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</si>
  <si>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</si>
  <si>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</si>
  <si>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</si>
  <si>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</si>
  <si>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</si>
  <si>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</si>
  <si>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</si>
  <si>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</si>
  <si>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</si>
  <si>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</si>
  <si>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</si>
  <si>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</si>
  <si>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</si>
  <si>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</si>
  <si>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</si>
  <si>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</si>
  <si>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</si>
  <si>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</si>
  <si>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</si>
  <si>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</si>
  <si>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</si>
  <si>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</si>
  <si>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</si>
  <si>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</si>
  <si>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</si>
  <si>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</si>
  <si>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</si>
  <si>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</si>
  <si>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</si>
  <si>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</si>
  <si>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</si>
  <si>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</si>
  <si>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</si>
  <si>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</si>
  <si>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</si>
  <si>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</si>
  <si>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</si>
  <si>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</si>
  <si>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</si>
  <si>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</si>
  <si>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</si>
  <si>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</si>
  <si>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</si>
  <si>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</si>
  <si>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</si>
  <si>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</si>
  <si>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</si>
  <si>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</si>
  <si>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</si>
  <si>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</si>
  <si>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</si>
  <si>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</si>
  <si>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</si>
  <si>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</si>
  <si>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</si>
  <si>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</si>
  <si>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</si>
  <si>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</si>
  <si>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</si>
  <si>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</si>
  <si>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</si>
  <si>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</si>
  <si>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</si>
  <si>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</si>
  <si>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</si>
  <si>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</si>
  <si>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</si>
  <si>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</si>
  <si>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</si>
  <si>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</si>
  <si>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</si>
  <si>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</si>
  <si>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</si>
  <si>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</si>
  <si>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</si>
  <si>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</si>
  <si>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</si>
  <si>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</si>
  <si>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</si>
  <si>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</si>
  <si>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</si>
  <si>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</si>
  <si>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</si>
  <si>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</si>
  <si>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</si>
  <si>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</si>
  <si>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</si>
  <si>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</si>
  <si>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</si>
  <si>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</si>
  <si>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</si>
  <si>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</si>
  <si>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</si>
  <si>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</si>
  <si>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</si>
  <si>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</si>
  <si>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</si>
  <si>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</si>
  <si>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</si>
  <si>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</si>
  <si>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</si>
  <si>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</si>
  <si>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</si>
  <si>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</si>
  <si>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</si>
  <si>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</si>
  <si>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</si>
  <si>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</si>
  <si>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</si>
  <si>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</si>
  <si>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</si>
  <si>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</si>
  <si>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</si>
  <si>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</si>
  <si>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</si>
  <si>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</si>
  <si>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</si>
  <si>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</si>
  <si>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</si>
  <si>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</si>
  <si>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</si>
  <si>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</si>
  <si>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</si>
  <si>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</si>
  <si>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</si>
  <si>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</si>
  <si>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</si>
  <si>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</si>
  <si>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</si>
  <si>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</si>
  <si>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</si>
  <si>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</si>
  <si>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</si>
  <si>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</si>
  <si>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</si>
  <si>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</si>
  <si>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</si>
  <si>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</si>
  <si>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</si>
  <si>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</si>
  <si>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</si>
  <si>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</si>
  <si>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</si>
  <si>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</si>
  <si>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</si>
  <si>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</si>
  <si>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</si>
  <si>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</si>
  <si>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</si>
  <si>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</si>
  <si>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</si>
  <si>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</si>
  <si>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</si>
  <si>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</si>
  <si>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</si>
  <si>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</si>
  <si>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</si>
  <si>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</si>
  <si>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</si>
  <si>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</si>
  <si>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</si>
  <si>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</si>
  <si>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</si>
  <si>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</si>
  <si>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</si>
  <si>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</si>
  <si>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</si>
  <si>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</si>
  <si>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</si>
  <si>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</si>
  <si>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</si>
  <si>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</si>
  <si>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</si>
  <si>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</si>
  <si>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</si>
  <si>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</si>
  <si>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</si>
  <si>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</si>
  <si>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</si>
  <si>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</si>
  <si>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</si>
  <si>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</si>
  <si>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</si>
  <si>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</si>
  <si>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</si>
  <si>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</si>
  <si>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</si>
  <si>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</si>
  <si>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</si>
  <si>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</si>
  <si>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</si>
  <si>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</si>
  <si>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</si>
  <si>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</si>
  <si>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</si>
  <si>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</si>
  <si>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</si>
  <si>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</si>
  <si>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</si>
  <si>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</si>
  <si>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</si>
  <si>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</si>
  <si>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</si>
  <si>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</si>
  <si>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</si>
  <si>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</si>
  <si>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</si>
  <si>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</si>
  <si>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</si>
  <si>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</si>
  <si>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</si>
  <si>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</si>
  <si>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</si>
  <si>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</si>
  <si>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</si>
  <si>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</si>
  <si>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</si>
  <si>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</si>
  <si>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</si>
  <si>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</si>
  <si>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</si>
  <si>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</si>
  <si>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</si>
  <si>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</si>
  <si>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</si>
  <si>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</si>
  <si>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</si>
  <si>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</si>
  <si>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</si>
  <si>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</si>
  <si>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</si>
  <si>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</si>
  <si>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</si>
  <si>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</si>
  <si>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</si>
  <si>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</si>
  <si>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</si>
  <si>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</si>
  <si>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</si>
  <si>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</si>
  <si>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</si>
  <si>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</si>
  <si>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</si>
  <si>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</si>
  <si>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</si>
  <si>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</si>
  <si>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</si>
  <si>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</si>
  <si>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</si>
  <si>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</si>
  <si>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</si>
  <si>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</si>
  <si>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</si>
  <si>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</si>
  <si>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</si>
  <si>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</si>
  <si>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</si>
  <si>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</si>
  <si>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</si>
  <si>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</si>
  <si>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</si>
  <si>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</si>
  <si>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</si>
  <si>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</si>
  <si>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</si>
  <si>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</si>
  <si>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</si>
  <si>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</si>
  <si>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</si>
  <si>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</si>
  <si>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</si>
  <si>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</si>
  <si>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</si>
  <si>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</si>
  <si>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</si>
  <si>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</si>
  <si>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</si>
  <si>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</si>
  <si>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</si>
  <si>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</si>
  <si>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</si>
  <si>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</si>
  <si>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</si>
  <si>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</si>
  <si>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</si>
  <si>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</si>
  <si>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</si>
  <si>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</si>
  <si>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</si>
  <si>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</si>
  <si>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</si>
  <si>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</si>
  <si>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</si>
  <si>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</si>
  <si>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</si>
  <si>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</si>
  <si>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</si>
  <si>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</si>
  <si>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</si>
  <si>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</si>
  <si>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</si>
  <si>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</si>
  <si>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</si>
  <si>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</si>
  <si>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</si>
  <si>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</si>
  <si>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</si>
  <si>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</si>
  <si>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</si>
  <si>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</si>
  <si>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</si>
  <si>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</si>
  <si>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</si>
  <si>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</si>
  <si>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</si>
  <si>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</si>
  <si>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</si>
  <si>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</si>
  <si>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</si>
  <si>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</si>
  <si>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</si>
  <si>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</si>
  <si>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</si>
  <si>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</si>
  <si>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</si>
  <si>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</si>
  <si>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</si>
  <si>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</si>
  <si>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</si>
  <si>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</si>
  <si>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</si>
  <si>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</si>
  <si>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</si>
  <si>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</si>
  <si>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</si>
  <si>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</si>
  <si>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</si>
  <si>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</si>
  <si>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</si>
  <si>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</si>
  <si>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</si>
  <si>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</si>
  <si>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</si>
  <si>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</si>
  <si>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</si>
  <si>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</si>
  <si>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</si>
  <si>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</si>
  <si>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</si>
  <si>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</si>
  <si>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</si>
  <si>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</si>
  <si>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</si>
  <si>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</si>
  <si>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</si>
  <si>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</si>
  <si>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</si>
  <si>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</si>
  <si>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</si>
  <si>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</si>
  <si>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</si>
  <si>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</si>
  <si>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</si>
  <si>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</si>
  <si>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</si>
  <si>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</si>
  <si>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</si>
  <si>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</si>
  <si>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</si>
  <si>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</si>
  <si>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</si>
  <si>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</si>
  <si>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</si>
  <si>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</si>
  <si>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</si>
  <si>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</si>
  <si>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</si>
  <si>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</si>
  <si>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</si>
  <si>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</si>
  <si>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</si>
  <si>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</si>
  <si>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</si>
  <si>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</si>
  <si>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</si>
  <si>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</si>
  <si>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</si>
  <si>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</si>
  <si>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</si>
  <si>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</si>
  <si>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</si>
  <si>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</si>
  <si>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</si>
  <si>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</si>
  <si>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</si>
  <si>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</si>
  <si>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</si>
  <si>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</si>
  <si>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</si>
  <si>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</si>
  <si>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</si>
  <si>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</si>
  <si>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</si>
  <si>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</si>
  <si>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</si>
  <si>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</si>
  <si>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</si>
  <si>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</si>
  <si>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</si>
  <si>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</si>
  <si>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</si>
  <si>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</si>
  <si>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</si>
  <si>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</si>
  <si>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</si>
  <si>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</si>
  <si>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</si>
  <si>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</si>
  <si>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</si>
  <si>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</si>
  <si>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</si>
  <si>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</si>
  <si>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</si>
  <si>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</si>
  <si>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</si>
  <si>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</si>
  <si>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</si>
  <si>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</si>
  <si>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</si>
  <si>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</si>
  <si>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</si>
  <si>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</si>
  <si>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</si>
  <si>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</si>
  <si>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</si>
  <si>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</si>
  <si>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</si>
  <si>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</si>
  <si>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</si>
  <si>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</si>
  <si>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</si>
  <si>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</si>
  <si>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</si>
  <si>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</si>
  <si>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</si>
  <si>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</si>
  <si>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</si>
  <si>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</si>
  <si>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</si>
  <si>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</si>
  <si>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</si>
  <si>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</si>
  <si>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</si>
  <si>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</si>
  <si>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</si>
  <si>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</si>
  <si>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</si>
  <si>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</si>
  <si>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</si>
  <si>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</si>
  <si>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</si>
  <si>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</si>
  <si>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</si>
  <si>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</si>
  <si>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</si>
  <si>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</si>
  <si>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</si>
  <si>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</si>
  <si>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</si>
  <si>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</si>
  <si>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</si>
  <si>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</si>
  <si>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</si>
  <si>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</si>
  <si>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</si>
  <si>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</si>
  <si>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</si>
  <si>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</si>
  <si>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</si>
  <si>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</si>
  <si>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</si>
  <si>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</si>
  <si>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</si>
  <si>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</si>
  <si>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</si>
  <si>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</si>
  <si>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</si>
  <si>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</si>
  <si>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</si>
  <si>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</si>
  <si>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</si>
  <si>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</si>
  <si>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</si>
  <si>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</si>
  <si>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</si>
  <si>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</si>
  <si>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</si>
  <si>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</si>
  <si>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</si>
  <si>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</si>
  <si>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</si>
  <si>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</si>
  <si>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</si>
  <si>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</si>
  <si>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</si>
  <si>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</si>
  <si>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</si>
  <si>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</si>
  <si>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</si>
  <si>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</si>
  <si>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</si>
  <si>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</si>
  <si>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</si>
  <si>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</si>
  <si>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</si>
  <si>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</si>
  <si>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</si>
  <si>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</si>
  <si>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</si>
  <si>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</si>
  <si>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</si>
  <si>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</si>
  <si>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</si>
  <si>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</si>
  <si>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</si>
  <si>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</si>
  <si>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</si>
  <si>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</si>
  <si>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</si>
  <si>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</si>
  <si>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</si>
  <si>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</si>
  <si>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</si>
  <si>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</si>
  <si>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</si>
  <si>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</si>
  <si>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</si>
  <si>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</si>
  <si>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</si>
  <si>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</si>
  <si>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</si>
  <si>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</si>
  <si>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</si>
  <si>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</si>
  <si>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</si>
  <si>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</si>
  <si>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</si>
  <si>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</si>
  <si>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</si>
  <si>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</si>
  <si>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</si>
  <si>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</si>
  <si>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</si>
  <si>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</si>
  <si>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</si>
  <si>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</si>
  <si>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</si>
  <si>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</si>
  <si>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</si>
  <si>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</si>
  <si>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</si>
  <si>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</si>
  <si>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</si>
  <si>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</si>
  <si>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</si>
  <si>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</si>
  <si>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</si>
  <si>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</si>
  <si>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</si>
  <si>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</si>
  <si>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</si>
  <si>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</si>
  <si>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</si>
  <si>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</si>
  <si>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</si>
  <si>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</si>
  <si>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</si>
  <si>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</si>
  <si>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</si>
  <si>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</si>
  <si>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</si>
  <si>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</si>
  <si>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</si>
  <si>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</si>
  <si>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</si>
  <si>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</si>
  <si>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</si>
  <si>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</si>
  <si>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</si>
  <si>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</si>
  <si>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</si>
  <si>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</si>
  <si>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</si>
  <si>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</si>
  <si>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</si>
  <si>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</si>
  <si>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</si>
  <si>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</si>
  <si>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</si>
  <si>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</si>
  <si>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</si>
  <si>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</si>
  <si>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</si>
  <si>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</si>
  <si>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</si>
  <si>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</si>
  <si>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</si>
  <si>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</si>
  <si>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</si>
  <si>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</si>
  <si>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</si>
  <si>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</si>
  <si>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</si>
  <si>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</si>
  <si>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</si>
  <si>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</si>
  <si>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</si>
  <si>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</si>
  <si>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</si>
  <si>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</si>
  <si>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</si>
  <si>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</si>
  <si>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</si>
  <si>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</si>
  <si>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</si>
  <si>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</si>
  <si>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</si>
  <si>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</si>
  <si>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</si>
  <si>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</si>
  <si>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</si>
  <si>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</si>
  <si>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</si>
  <si>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</si>
  <si>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</si>
  <si>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</si>
  <si>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</si>
  <si>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</si>
  <si>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</si>
  <si>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</si>
  <si>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</si>
  <si>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</si>
  <si>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</si>
  <si>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</si>
  <si>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</si>
  <si>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</si>
  <si>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</si>
  <si>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</si>
  <si>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</si>
  <si>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</si>
  <si>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</si>
  <si>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</si>
  <si>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</si>
  <si>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</si>
  <si>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</si>
  <si>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</si>
  <si>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</si>
  <si>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</si>
  <si>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</si>
  <si>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</si>
  <si>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</si>
  <si>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</si>
  <si>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</si>
  <si>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</si>
  <si>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</si>
  <si>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</si>
  <si>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</si>
  <si>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</si>
  <si>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</si>
  <si>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</si>
  <si>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</si>
  <si>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</si>
  <si>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</si>
  <si>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</si>
  <si>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</si>
  <si>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</si>
  <si>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</si>
  <si>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</si>
  <si>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</si>
  <si>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</si>
  <si>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</si>
  <si>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</si>
  <si>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</si>
  <si>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</si>
  <si>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</si>
  <si>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</si>
  <si>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</si>
  <si>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</si>
  <si>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</si>
  <si>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</si>
  <si>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</si>
  <si>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</si>
  <si>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</si>
  <si>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</si>
  <si>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</si>
  <si>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</si>
  <si>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</si>
  <si>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</si>
  <si>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</si>
  <si>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</si>
  <si>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</si>
  <si>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</si>
  <si>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</si>
  <si>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</si>
  <si>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</si>
  <si>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</si>
  <si>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</si>
  <si>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</si>
  <si>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</si>
  <si>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</si>
  <si>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</si>
  <si>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</si>
  <si>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</si>
  <si>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</si>
  <si>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</si>
  <si>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</si>
  <si>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</si>
  <si>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</si>
  <si>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</si>
  <si>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</si>
  <si>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</si>
  <si>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</si>
  <si>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</si>
  <si>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</si>
  <si>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</si>
  <si>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</si>
  <si>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</si>
  <si>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</si>
  <si>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</si>
  <si>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</si>
  <si>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</si>
  <si>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</si>
  <si>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</si>
  <si>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</si>
  <si>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</si>
  <si>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</si>
  <si>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</si>
  <si>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</si>
  <si>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</si>
  <si>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</si>
  <si>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</si>
  <si>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</si>
  <si>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</si>
  <si>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</si>
  <si>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</si>
  <si>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</si>
  <si>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</si>
  <si>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</si>
  <si>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</si>
  <si>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</si>
  <si>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</si>
  <si>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</si>
  <si>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</si>
  <si>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</si>
  <si>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</si>
  <si>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</si>
  <si>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</si>
  <si>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</si>
  <si>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</si>
  <si>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</si>
  <si>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</si>
  <si>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</si>
  <si>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</si>
  <si>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</si>
  <si>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</si>
  <si>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</si>
  <si>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</si>
  <si>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</si>
  <si>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</si>
  <si>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</si>
  <si>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</si>
  <si>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</si>
  <si>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</si>
  <si>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</si>
  <si>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</si>
  <si>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</si>
  <si>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</si>
  <si>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</si>
  <si>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</si>
  <si>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</si>
  <si>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</si>
  <si>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</si>
  <si>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</si>
  <si>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</si>
  <si>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</si>
  <si>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</si>
  <si>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</si>
  <si>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</si>
  <si>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</si>
  <si>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</si>
  <si>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</si>
  <si>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</si>
  <si>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</si>
  <si>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</si>
  <si>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</si>
  <si>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</si>
  <si>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</si>
  <si>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</si>
  <si>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</si>
  <si>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</si>
  <si>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</si>
  <si>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</si>
  <si>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</si>
  <si>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</si>
  <si>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</si>
  <si>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</si>
  <si>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</si>
  <si>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</si>
  <si>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</si>
  <si>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</si>
  <si>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</si>
  <si>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</si>
  <si>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</si>
  <si>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</si>
  <si>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</si>
  <si>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</si>
  <si>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</si>
  <si>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</si>
  <si>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</si>
  <si>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</si>
  <si>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</si>
  <si>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</si>
  <si>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</si>
  <si>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</si>
  <si>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</si>
  <si>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</si>
  <si>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</si>
  <si>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</si>
  <si>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</si>
  <si>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</si>
  <si>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</si>
  <si>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</si>
  <si>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</si>
  <si>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</si>
  <si>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</si>
  <si>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</si>
  <si>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</si>
  <si>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</si>
  <si>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</si>
  <si>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</si>
  <si>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</si>
  <si>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</si>
  <si>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</si>
  <si>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</si>
  <si>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</si>
  <si>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</si>
  <si>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</si>
  <si>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</si>
  <si>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</si>
  <si>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</si>
  <si>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</si>
  <si>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</si>
  <si>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</si>
  <si>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</si>
  <si>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</si>
  <si>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</si>
  <si>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</si>
  <si>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</si>
  <si>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</si>
  <si>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</si>
  <si>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</si>
  <si>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</si>
  <si>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</si>
  <si>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</si>
  <si>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</si>
  <si>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</si>
  <si>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</si>
  <si>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</si>
  <si>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</si>
  <si>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</si>
  <si>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</si>
  <si>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</si>
  <si>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</si>
  <si>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</si>
  <si>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</si>
  <si>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</si>
  <si>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</si>
  <si>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</si>
  <si>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</si>
  <si>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</si>
  <si>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</si>
  <si>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</si>
  <si>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</si>
  <si>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</si>
  <si>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</si>
  <si>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</si>
  <si>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</si>
  <si>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</si>
  <si>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</si>
  <si>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</si>
  <si>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</si>
  <si>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</si>
  <si>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</si>
  <si>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</si>
  <si>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</si>
  <si>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</si>
  <si>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</si>
  <si>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</si>
  <si>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</si>
  <si>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</si>
  <si>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</si>
  <si>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</si>
  <si>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</si>
  <si>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</si>
  <si>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</si>
  <si>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</si>
  <si>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</si>
  <si>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</si>
  <si>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</si>
  <si>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</si>
  <si>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</si>
  <si>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</si>
  <si>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</si>
  <si>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</si>
  <si>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</si>
  <si>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</si>
  <si>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</si>
  <si>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</si>
  <si>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</si>
  <si>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</si>
  <si>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</si>
  <si>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</si>
  <si>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</si>
  <si>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</si>
  <si>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</si>
  <si>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</si>
  <si>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</si>
  <si>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</si>
  <si>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</si>
  <si>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</si>
  <si>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</si>
  <si>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</si>
  <si>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</si>
  <si>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</si>
  <si>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</si>
  <si>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</si>
  <si>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</si>
  <si>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</si>
  <si>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</si>
  <si>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</si>
  <si>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</si>
  <si>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</si>
  <si>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</si>
  <si>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</si>
  <si>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</si>
  <si>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</si>
  <si>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</si>
  <si>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</si>
  <si>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</si>
  <si>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</si>
  <si>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</si>
  <si>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</si>
  <si>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</si>
  <si>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</si>
  <si>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</si>
  <si>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</si>
  <si>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</si>
  <si>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</si>
  <si>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</si>
  <si>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</si>
  <si>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</si>
  <si>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</si>
  <si>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</si>
  <si>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</si>
  <si>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</si>
  <si>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</si>
  <si>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</si>
  <si>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</si>
  <si>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</si>
  <si>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</si>
  <si>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</si>
  <si>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</si>
  <si>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</si>
  <si>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</si>
  <si>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</si>
  <si>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</si>
  <si>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</si>
  <si>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</si>
  <si>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</si>
  <si>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</si>
  <si>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</si>
  <si>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</si>
  <si>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</si>
  <si>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</si>
  <si>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</si>
  <si>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</si>
  <si>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</si>
  <si>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</si>
  <si>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</si>
  <si>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</si>
  <si>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</si>
  <si>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</si>
  <si>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</si>
  <si>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</si>
  <si>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</si>
  <si>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</si>
  <si>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</si>
  <si>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</si>
  <si>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</si>
  <si>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</si>
  <si>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</si>
  <si>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</si>
  <si>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</si>
  <si>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</si>
  <si>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</si>
  <si>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</si>
  <si>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</si>
  <si>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</si>
  <si>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</si>
  <si>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</si>
  <si>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</si>
  <si>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</si>
  <si>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</si>
  <si>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</si>
  <si>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</si>
  <si>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</si>
  <si>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</si>
  <si>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</si>
  <si>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</si>
  <si>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</si>
  <si>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</si>
  <si>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</si>
  <si>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</si>
  <si>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</si>
  <si>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</si>
  <si>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</si>
  <si>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</si>
  <si>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</si>
  <si>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</si>
  <si>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</si>
  <si>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</si>
  <si>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</si>
  <si>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</si>
  <si>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</si>
  <si>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</si>
  <si>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</si>
  <si>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</si>
  <si>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</si>
  <si>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</si>
  <si>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</si>
  <si>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</si>
  <si>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</si>
  <si>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</si>
  <si>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</si>
  <si>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</si>
  <si>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</si>
  <si>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</si>
  <si>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</si>
  <si>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</si>
  <si>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</si>
  <si>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</si>
  <si>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</si>
  <si>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</si>
  <si>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</si>
  <si>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</si>
  <si>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</si>
  <si>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</si>
  <si>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</si>
  <si>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</si>
  <si>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</si>
  <si>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</si>
  <si>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</si>
  <si>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</si>
  <si>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</si>
  <si>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</si>
  <si>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</si>
  <si>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</si>
  <si>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</si>
  <si>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</si>
  <si>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</si>
  <si>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</si>
  <si>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</si>
  <si>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</si>
  <si>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</si>
  <si>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</si>
  <si>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</si>
  <si>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</si>
  <si>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</si>
  <si>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</si>
  <si>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</si>
  <si>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</si>
  <si>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</si>
  <si>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</si>
  <si>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</si>
  <si>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</si>
  <si>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</si>
  <si>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</si>
  <si>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</si>
  <si>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</si>
  <si>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</si>
  <si>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</si>
  <si>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</si>
  <si>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</si>
  <si>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</si>
  <si>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</si>
  <si>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</si>
  <si>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</si>
  <si>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</si>
  <si>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</si>
  <si>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</si>
  <si>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</si>
  <si>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</si>
  <si>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</si>
  <si>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</si>
  <si>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</si>
  <si>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</si>
  <si>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</si>
  <si>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</si>
  <si>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</si>
  <si>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</si>
  <si>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</si>
  <si>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</si>
  <si>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</si>
  <si>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</si>
  <si>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</si>
  <si>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</si>
  <si>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</si>
  <si>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</si>
  <si>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</si>
  <si>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</si>
  <si>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</si>
  <si>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</si>
  <si>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</si>
  <si>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</si>
  <si>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</si>
  <si>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</si>
  <si>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</si>
  <si>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</si>
  <si>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</si>
  <si>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</si>
  <si>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</si>
  <si>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</si>
  <si>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</si>
  <si>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</si>
  <si>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</si>
  <si>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</si>
  <si>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</si>
  <si>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</si>
  <si>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</si>
  <si>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</si>
  <si>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</si>
  <si>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</si>
  <si>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</si>
  <si>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</si>
  <si>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</si>
  <si>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</si>
  <si>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</si>
  <si>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</si>
  <si>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</si>
  <si>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</si>
  <si>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</si>
  <si>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</si>
  <si>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</si>
  <si>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</si>
  <si>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</si>
  <si>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</si>
  <si>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</si>
  <si>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</si>
  <si>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</si>
  <si>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</si>
  <si>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</si>
  <si>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</si>
  <si>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</si>
  <si>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</si>
  <si>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</si>
  <si>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</si>
  <si>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</si>
  <si>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</si>
  <si>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</si>
  <si>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</si>
  <si>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</si>
  <si>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</si>
  <si>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</si>
  <si>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</si>
  <si>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</si>
  <si>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</si>
  <si>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</si>
  <si>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</si>
  <si>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</si>
  <si>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</si>
  <si>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</si>
  <si>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</si>
  <si>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</si>
  <si>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</si>
  <si>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</si>
  <si>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</si>
  <si>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</si>
  <si>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</si>
  <si>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</si>
  <si>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</si>
  <si>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</si>
  <si>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</si>
  <si>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</si>
  <si>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</si>
  <si>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</si>
  <si>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</si>
  <si>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</si>
  <si>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</si>
  <si>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</si>
  <si>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</si>
  <si>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</si>
  <si>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</si>
  <si>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</si>
  <si>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</si>
  <si>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</si>
  <si>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</si>
  <si>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</si>
  <si>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</si>
  <si>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</si>
  <si>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</si>
  <si>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</si>
  <si>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</si>
  <si>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</si>
  <si>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</si>
  <si>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</si>
  <si>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</si>
  <si>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</si>
  <si>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</si>
  <si>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</si>
  <si>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</si>
  <si>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</si>
  <si>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</si>
  <si>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</si>
  <si>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</si>
  <si>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</si>
  <si>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</si>
  <si>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</si>
  <si>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</si>
  <si>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</si>
  <si>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</si>
  <si>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</si>
  <si>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</si>
  <si>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</si>
  <si>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</si>
  <si>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</si>
  <si>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</si>
  <si>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</si>
  <si>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</si>
  <si>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</si>
  <si>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</si>
  <si>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</si>
  <si>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</si>
  <si>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</si>
  <si>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</si>
  <si>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</si>
  <si>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</si>
  <si>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</si>
  <si>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</si>
  <si>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</si>
  <si>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</si>
  <si>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</si>
  <si>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</si>
  <si>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</si>
  <si>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</si>
  <si>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</si>
  <si>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</si>
  <si>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</si>
  <si>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</si>
  <si>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</si>
  <si>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</si>
  <si>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</si>
  <si>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</si>
  <si>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</si>
  <si>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</si>
  <si>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</si>
  <si>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</si>
  <si>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</si>
  <si>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</si>
  <si>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</si>
  <si>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</si>
  <si>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</si>
  <si>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</si>
  <si>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</si>
  <si>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</si>
  <si>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</si>
  <si>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</si>
  <si>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</si>
  <si>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</si>
  <si>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</si>
  <si>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</si>
  <si>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</si>
  <si>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</si>
  <si>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</si>
  <si>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</si>
  <si>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</si>
  <si>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</si>
  <si>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</si>
  <si>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</si>
  <si>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</si>
  <si>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</si>
  <si>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</si>
  <si>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</si>
  <si>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</si>
  <si>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</si>
  <si>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</si>
  <si>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</si>
  <si>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</si>
  <si>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</si>
  <si>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</si>
  <si>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</si>
  <si>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</si>
  <si>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</si>
  <si>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</si>
  <si>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</si>
  <si>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</si>
  <si>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</si>
  <si>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</si>
  <si>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</si>
  <si>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</si>
  <si>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</si>
  <si>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</si>
  <si>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</si>
  <si>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</si>
  <si>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</si>
  <si>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</si>
  <si>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</si>
  <si>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</si>
  <si>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</si>
  <si>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</si>
  <si>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</si>
  <si>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</si>
  <si>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</si>
  <si>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</si>
  <si>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</si>
  <si>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</si>
  <si>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</si>
  <si>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</si>
  <si>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</si>
  <si>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</si>
  <si>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</si>
  <si>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</si>
  <si>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</si>
  <si>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</si>
  <si>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</si>
  <si>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</si>
  <si>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</si>
  <si>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</si>
  <si>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</si>
  <si>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</si>
  <si>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</si>
  <si>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</si>
  <si>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</si>
  <si>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</si>
  <si>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</si>
  <si>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</si>
  <si>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</si>
  <si>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</si>
  <si>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</si>
  <si>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</si>
  <si>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</si>
  <si>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</si>
  <si>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</si>
  <si>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</si>
  <si>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</si>
  <si>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</si>
  <si>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</si>
  <si>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</si>
  <si>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</si>
  <si>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</si>
  <si>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</si>
  <si>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</si>
  <si>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</si>
  <si>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</si>
  <si>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</si>
  <si>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</si>
  <si>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</si>
  <si>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</si>
  <si>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</si>
  <si>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</si>
  <si>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</si>
  <si>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</si>
  <si>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</si>
  <si>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</si>
  <si>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</si>
  <si>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</si>
  <si>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</si>
  <si>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</si>
  <si>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</si>
  <si>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</si>
  <si>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</si>
  <si>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</si>
  <si>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</si>
  <si>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</si>
  <si>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</si>
  <si>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</si>
  <si>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</si>
  <si>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</si>
  <si>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</si>
  <si>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</si>
  <si>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</si>
  <si>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</si>
  <si>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</si>
  <si>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</si>
  <si>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</si>
  <si>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</si>
  <si>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</si>
  <si>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</si>
  <si>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</si>
  <si>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</si>
  <si>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</si>
  <si>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</si>
  <si>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</si>
  <si>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</si>
  <si>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</si>
  <si>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</si>
  <si>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</si>
  <si>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</si>
  <si>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</si>
  <si>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</si>
  <si>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</si>
  <si>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</si>
  <si>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</si>
  <si>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</si>
  <si>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</si>
  <si>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</si>
  <si>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</si>
  <si>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</si>
  <si>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</si>
  <si>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</si>
  <si>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</si>
  <si>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</si>
  <si>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</si>
  <si>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</si>
  <si>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</si>
  <si>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</si>
  <si>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</si>
  <si>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</si>
  <si>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</si>
  <si>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</si>
  <si>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</si>
  <si>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</si>
  <si>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</si>
  <si>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</si>
  <si>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</si>
  <si>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</si>
  <si>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</si>
  <si>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</si>
  <si>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</si>
  <si>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</si>
  <si>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</si>
  <si>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</si>
  <si>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</si>
  <si>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</si>
  <si>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</si>
  <si>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</si>
  <si>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</si>
  <si>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</si>
  <si>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</si>
  <si>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</si>
  <si>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</si>
  <si>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</si>
  <si>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</si>
  <si>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</si>
  <si>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</si>
  <si>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</si>
  <si>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</si>
  <si>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</si>
  <si>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</si>
  <si>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</si>
  <si>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</si>
  <si>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</si>
  <si>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</si>
  <si>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</si>
  <si>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</si>
  <si>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</si>
  <si>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</si>
  <si>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</si>
  <si>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</si>
  <si>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</si>
  <si>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</si>
  <si>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</si>
  <si>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</si>
  <si>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</si>
  <si>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</si>
  <si>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</si>
  <si>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</si>
  <si>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</si>
  <si>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</si>
  <si>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</si>
  <si>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</si>
  <si>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</si>
  <si>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</si>
  <si>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</si>
  <si>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</si>
  <si>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</si>
  <si>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</si>
  <si>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</si>
  <si>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</si>
  <si>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</si>
  <si>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</si>
  <si>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</si>
  <si>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</si>
  <si>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</si>
  <si>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</si>
  <si>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</si>
  <si>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</si>
  <si>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</si>
  <si>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</si>
  <si>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</si>
  <si>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</si>
  <si>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</si>
  <si>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</si>
  <si>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</si>
  <si>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</si>
  <si>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</si>
  <si>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</si>
  <si>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</si>
  <si>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</si>
  <si>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</si>
  <si>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</si>
  <si>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</si>
  <si>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</si>
  <si>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</si>
  <si>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</si>
  <si>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</si>
  <si>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</si>
  <si>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</si>
  <si>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</si>
  <si>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</si>
  <si>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</si>
  <si>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</si>
  <si>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</si>
  <si>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</si>
  <si>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</si>
  <si>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</si>
  <si>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</si>
  <si>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</si>
  <si>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</si>
  <si>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</si>
  <si>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</si>
  <si>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</si>
  <si>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</si>
  <si>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</si>
  <si>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</si>
  <si>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</si>
  <si>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</si>
  <si>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</si>
  <si>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</si>
  <si>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</si>
  <si>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</si>
  <si>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</si>
  <si>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</si>
  <si>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</si>
  <si>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</si>
  <si>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</si>
  <si>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</si>
  <si>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</si>
  <si>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</si>
  <si>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</si>
  <si>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</si>
  <si>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</si>
  <si>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</si>
  <si>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</si>
  <si>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</si>
  <si>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</si>
  <si>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</si>
  <si>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</si>
  <si>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</si>
  <si>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</si>
  <si>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</si>
  <si>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</si>
  <si>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</si>
  <si>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</si>
  <si>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</si>
  <si>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</si>
  <si>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</si>
  <si>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</si>
  <si>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</si>
  <si>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</si>
  <si>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</si>
  <si>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</si>
  <si>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</si>
  <si>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</si>
  <si>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</si>
  <si>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</si>
  <si>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</si>
  <si>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</si>
  <si>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</si>
  <si>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</si>
  <si>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</si>
  <si>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</si>
  <si>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</si>
  <si>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</si>
  <si>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</si>
  <si>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</si>
  <si>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</si>
  <si>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</si>
  <si>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</si>
  <si>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</si>
  <si>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</si>
  <si>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</si>
  <si>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</si>
  <si>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</si>
  <si>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</si>
  <si>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</si>
  <si>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</si>
  <si>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</si>
  <si>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</si>
  <si>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</si>
  <si>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</si>
  <si>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</si>
  <si>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</si>
  <si>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</si>
  <si>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</si>
  <si>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</si>
  <si>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</si>
  <si>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</si>
  <si>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</si>
  <si>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</si>
  <si>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</si>
  <si>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</si>
  <si>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</si>
  <si>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</si>
  <si>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</si>
  <si>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</si>
  <si>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</si>
  <si>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</si>
  <si>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</si>
  <si>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</si>
  <si>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</si>
  <si>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</si>
  <si>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</si>
  <si>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</si>
  <si>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</si>
  <si>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</si>
  <si>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</si>
  <si>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</si>
  <si>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</si>
  <si>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</si>
  <si>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</si>
  <si>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</si>
  <si>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</si>
  <si>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</si>
  <si>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</si>
  <si>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</si>
  <si>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</si>
  <si>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</si>
  <si>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</si>
  <si>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</si>
  <si>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</si>
  <si>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</si>
  <si>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</si>
  <si>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</si>
  <si>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</si>
  <si>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</si>
  <si>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</si>
  <si>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</si>
  <si>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</si>
  <si>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</si>
  <si>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</si>
  <si>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</si>
  <si>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</si>
  <si>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</si>
  <si>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</si>
  <si>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</si>
  <si>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</si>
  <si>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</si>
  <si>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</si>
  <si>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</si>
  <si>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</si>
  <si>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</si>
  <si>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</si>
  <si>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</si>
  <si>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</si>
  <si>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</si>
  <si>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</si>
  <si>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</si>
  <si>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</si>
  <si>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</si>
  <si>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</si>
  <si>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</si>
  <si>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</si>
  <si>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</si>
  <si>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</si>
  <si>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</si>
  <si>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</si>
  <si>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</si>
  <si>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</si>
  <si>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</si>
  <si>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</si>
  <si>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</si>
  <si>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</si>
  <si>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</si>
  <si>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</si>
  <si>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</si>
  <si>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</si>
  <si>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</si>
  <si>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</si>
  <si>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</si>
  <si>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</si>
  <si>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</si>
  <si>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</si>
  <si>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</si>
  <si>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</si>
  <si>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</si>
  <si>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</si>
  <si>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</si>
  <si>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</si>
  <si>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</si>
  <si>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</si>
  <si>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</si>
  <si>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</si>
  <si>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</si>
  <si>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</si>
  <si>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</si>
  <si>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</si>
  <si>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</si>
  <si>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</si>
  <si>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</si>
  <si>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</si>
  <si>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</si>
  <si>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</si>
  <si>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</si>
  <si>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</si>
  <si>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</si>
  <si>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</si>
  <si>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</si>
  <si>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</si>
  <si>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</si>
  <si>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</si>
  <si>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</si>
  <si>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</si>
  <si>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</si>
  <si>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</si>
  <si>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</si>
  <si>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</si>
  <si>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</si>
  <si>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</si>
  <si>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</si>
  <si>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</si>
  <si>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</si>
  <si>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</si>
  <si>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</si>
  <si>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</si>
  <si>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</si>
  <si>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</si>
  <si>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</si>
  <si>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</si>
  <si>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</si>
  <si>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</si>
  <si>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</si>
  <si>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</si>
  <si>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</si>
  <si>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</si>
  <si>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</si>
  <si>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</si>
  <si>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</si>
  <si>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</si>
  <si>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</si>
  <si>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</si>
  <si>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</si>
  <si>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</si>
  <si>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</si>
  <si>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</si>
  <si>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</si>
  <si>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</si>
  <si>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</si>
  <si>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</si>
  <si>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</si>
  <si>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</si>
  <si>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</si>
  <si>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</si>
  <si>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</si>
  <si>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</si>
  <si>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</si>
  <si>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</si>
  <si>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</si>
  <si>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</si>
  <si>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</si>
  <si>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</si>
  <si>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</si>
  <si>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</si>
  <si>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</si>
  <si>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</si>
  <si>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</si>
  <si>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</si>
  <si>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</si>
  <si>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</si>
  <si>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</si>
  <si>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</si>
  <si>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</si>
  <si>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</si>
  <si>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</si>
  <si>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</si>
  <si>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</si>
  <si>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</si>
  <si>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</si>
  <si>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</si>
  <si>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</si>
  <si>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</si>
  <si>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</si>
  <si>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</si>
  <si>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</si>
  <si>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</si>
  <si>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</si>
  <si>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</si>
  <si>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</si>
  <si>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</si>
  <si>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</si>
  <si>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</si>
  <si>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</si>
  <si>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</si>
  <si>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</si>
  <si>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</si>
  <si>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</si>
  <si>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</si>
  <si>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</si>
  <si>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</si>
  <si>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</si>
  <si>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</si>
  <si>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</si>
  <si>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</si>
  <si>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</si>
  <si>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</si>
  <si>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</si>
  <si>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</si>
  <si>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</si>
  <si>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</si>
  <si>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</si>
  <si>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</si>
  <si>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</si>
  <si>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</si>
  <si>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</si>
  <si>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</si>
  <si>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</si>
  <si>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</si>
  <si>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</si>
  <si>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</si>
  <si>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</si>
  <si>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</si>
  <si>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</si>
  <si>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</si>
  <si>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</si>
  <si>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</si>
  <si>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</si>
  <si>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</si>
  <si>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</si>
  <si>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</si>
  <si>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</si>
  <si>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</si>
  <si>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</si>
  <si>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</si>
  <si>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</si>
  <si>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</si>
  <si>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</si>
  <si>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</si>
  <si>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</si>
  <si>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</si>
  <si>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</si>
  <si>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</si>
  <si>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</si>
  <si>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</si>
  <si>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</si>
  <si>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</si>
  <si>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</si>
  <si>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</si>
  <si>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</si>
  <si>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</si>
  <si>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</si>
  <si>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</si>
  <si>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</si>
  <si>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</si>
  <si>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</si>
  <si>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</si>
  <si>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</si>
  <si>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</si>
  <si>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</si>
  <si>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</si>
  <si>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</si>
  <si>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</si>
  <si>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</si>
  <si>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</si>
  <si>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</si>
  <si>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</si>
  <si>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</si>
  <si>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</si>
  <si>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</si>
  <si>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</si>
  <si>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</si>
  <si>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</si>
  <si>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</si>
  <si>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</si>
  <si>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</si>
  <si>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</si>
  <si>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</si>
  <si>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</si>
  <si>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</si>
  <si>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</si>
  <si>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</si>
  <si>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</si>
  <si>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</si>
  <si>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</si>
  <si>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</si>
  <si>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</si>
  <si>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</si>
  <si>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</si>
  <si>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</si>
  <si>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</si>
  <si>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</si>
  <si>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</si>
  <si>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</si>
  <si>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</si>
  <si>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</si>
  <si>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</si>
  <si>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</si>
  <si>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</si>
  <si>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</si>
  <si>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</si>
  <si>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</si>
  <si>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</si>
  <si>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</si>
  <si>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</si>
  <si>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</si>
  <si>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</si>
  <si>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</si>
  <si>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</si>
  <si>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</si>
  <si>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</si>
  <si>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</si>
  <si>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</si>
  <si>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</si>
  <si>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</si>
  <si>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</si>
  <si>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</si>
  <si>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</si>
  <si>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</si>
  <si>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</si>
  <si>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</si>
  <si>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</si>
  <si>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</si>
  <si>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</si>
  <si>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</si>
  <si>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</si>
  <si>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</si>
  <si>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</si>
  <si>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</si>
  <si>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</si>
  <si>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</si>
  <si>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</si>
  <si>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</si>
  <si>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</si>
  <si>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</si>
  <si>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</si>
  <si>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</si>
  <si>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</si>
  <si>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</si>
  <si>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</si>
  <si>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</si>
  <si>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</si>
  <si>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</si>
  <si>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</si>
  <si>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</si>
  <si>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</si>
  <si>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</si>
  <si>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</si>
  <si>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</si>
  <si>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</si>
  <si>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</si>
  <si>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</si>
  <si>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</si>
  <si>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</si>
  <si>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</si>
  <si>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</si>
  <si>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</si>
  <si>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</si>
  <si>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</si>
  <si>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</si>
  <si>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</si>
  <si>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</si>
  <si>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</si>
  <si>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</si>
  <si>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</si>
  <si>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</si>
  <si>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</si>
  <si>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</si>
  <si>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</si>
  <si>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</si>
  <si>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</si>
  <si>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</si>
  <si>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</si>
  <si>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</si>
  <si>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</si>
  <si>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</si>
  <si>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</si>
  <si>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</si>
  <si>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</si>
  <si>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</si>
  <si>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</si>
  <si>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</si>
  <si>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</si>
  <si>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</si>
  <si>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</si>
  <si>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</si>
  <si>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</si>
  <si>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</si>
  <si>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</si>
  <si>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</si>
  <si>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</si>
  <si>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</si>
  <si>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</si>
  <si>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</si>
  <si>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</si>
  <si>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</si>
  <si>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</si>
  <si>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</si>
  <si>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</si>
  <si>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</si>
  <si>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</si>
  <si>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</si>
  <si>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</si>
  <si>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</si>
  <si>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</si>
  <si>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</si>
  <si>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</si>
  <si>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</si>
  <si>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</si>
  <si>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</si>
  <si>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</si>
  <si>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</si>
  <si>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</si>
  <si>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</si>
  <si>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</si>
  <si>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</si>
  <si>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</si>
  <si>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</si>
  <si>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</si>
  <si>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</si>
  <si>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</si>
  <si>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</si>
  <si>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</si>
  <si>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</si>
  <si>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</si>
  <si>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</si>
  <si>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</si>
  <si>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</si>
  <si>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</si>
  <si>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</si>
  <si>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</si>
  <si>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</si>
  <si>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</si>
  <si>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</si>
  <si>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</si>
  <si>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</si>
  <si>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</si>
  <si>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</si>
  <si>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</si>
  <si>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</si>
  <si>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</si>
  <si>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</si>
  <si>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</si>
  <si>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</si>
  <si>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</si>
  <si>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</si>
  <si>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</si>
  <si>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</si>
  <si>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</si>
  <si>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</si>
  <si>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</si>
  <si>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</si>
  <si>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</si>
  <si>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</si>
  <si>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</si>
  <si>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</si>
  <si>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</si>
  <si>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</si>
  <si>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</si>
  <si>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</si>
  <si>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</si>
  <si>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</si>
  <si>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</si>
  <si>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</si>
  <si>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</si>
  <si>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</si>
  <si>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</si>
  <si>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</si>
  <si>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</si>
  <si>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</si>
  <si>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</si>
  <si>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</si>
  <si>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</si>
  <si>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</si>
  <si>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</si>
  <si>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</si>
  <si>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</si>
  <si>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</si>
  <si>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</si>
  <si>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</si>
  <si>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</si>
  <si>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</si>
  <si>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</si>
  <si>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</si>
  <si>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</si>
  <si>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</si>
  <si>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</si>
  <si>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</si>
  <si>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</si>
  <si>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</si>
  <si>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</si>
  <si>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</si>
  <si>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</si>
  <si>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</si>
  <si>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</si>
  <si>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</si>
  <si>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</si>
  <si>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</si>
  <si>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</si>
  <si>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</si>
  <si>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</si>
  <si>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</si>
  <si>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</si>
  <si>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</si>
  <si>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</si>
  <si>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</si>
  <si>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</si>
  <si>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</si>
  <si>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</si>
  <si>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</si>
  <si>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</si>
  <si>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</si>
  <si>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</si>
  <si>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</si>
  <si>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</si>
  <si>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</si>
  <si>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</si>
  <si>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</si>
  <si>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</si>
  <si>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</si>
  <si>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</si>
  <si>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</si>
  <si>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</si>
  <si>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</si>
  <si>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</si>
  <si>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</si>
  <si>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</si>
  <si>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</si>
  <si>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</si>
  <si>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</si>
  <si>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</si>
  <si>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</si>
  <si>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</si>
  <si>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</si>
  <si>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</si>
  <si>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</si>
  <si>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</si>
  <si>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</si>
  <si>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</si>
  <si>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</si>
  <si>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</si>
  <si>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</si>
  <si>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</si>
  <si>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</si>
  <si>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</si>
  <si>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</si>
  <si>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</si>
  <si>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</si>
  <si>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</si>
  <si>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</si>
  <si>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</si>
  <si>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</si>
  <si>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</si>
  <si>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</si>
  <si>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</si>
  <si>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</si>
  <si>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</si>
  <si>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</si>
  <si>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</si>
  <si>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</si>
  <si>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</si>
  <si>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</si>
  <si>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</si>
  <si>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</si>
  <si>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</si>
  <si>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</si>
  <si>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</si>
  <si>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</si>
  <si>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</si>
  <si>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</si>
  <si>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</si>
  <si>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</si>
  <si>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</si>
  <si>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</si>
  <si>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</si>
  <si>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</si>
  <si>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</si>
  <si>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</si>
  <si>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</si>
  <si>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</si>
  <si>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</si>
  <si>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</si>
  <si>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</si>
  <si>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</si>
  <si>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</si>
  <si>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</si>
  <si>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</si>
  <si>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</si>
  <si>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</si>
  <si>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</si>
  <si>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</si>
  <si>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</si>
  <si>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</si>
  <si>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</si>
  <si>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</si>
  <si>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</si>
  <si>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</si>
  <si>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</si>
  <si>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</si>
  <si>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</si>
  <si>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</si>
  <si>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</si>
  <si>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</si>
  <si>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</si>
  <si>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</si>
  <si>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</si>
  <si>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</si>
  <si>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</si>
  <si>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</si>
  <si>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</si>
  <si>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</si>
  <si>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</si>
  <si>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</si>
  <si>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</si>
  <si>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</si>
  <si>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</si>
  <si>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</si>
  <si>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</si>
  <si>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</si>
  <si>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</si>
  <si>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</si>
  <si>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</si>
  <si>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</si>
  <si>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</si>
  <si>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</si>
  <si>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</si>
  <si>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</si>
  <si>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</si>
  <si>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</si>
  <si>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</si>
  <si>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</si>
  <si>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</si>
  <si>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</si>
  <si>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</si>
  <si>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</si>
  <si>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</si>
  <si>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</si>
  <si>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</si>
  <si>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</si>
  <si>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</si>
  <si>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</si>
  <si>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</si>
  <si>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</si>
  <si>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</si>
  <si>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</si>
  <si>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</si>
  <si>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</si>
  <si>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</si>
  <si>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</si>
  <si>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</si>
  <si>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</si>
  <si>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</si>
  <si>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</si>
  <si>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</si>
  <si>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</si>
  <si>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</si>
  <si>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</si>
  <si>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</si>
  <si>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</si>
  <si>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</si>
  <si>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</si>
  <si>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</si>
  <si>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</si>
  <si>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</si>
  <si>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</si>
  <si>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</si>
  <si>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</si>
  <si>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</si>
  <si>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</si>
  <si>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</si>
  <si>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</si>
  <si>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</si>
  <si>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</si>
  <si>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</si>
  <si>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</si>
  <si>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</si>
  <si>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</si>
  <si>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</si>
  <si>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</si>
  <si>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</si>
  <si>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</si>
  <si>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</si>
  <si>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</si>
  <si>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</si>
  <si>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</si>
  <si>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</si>
  <si>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</si>
  <si>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</si>
  <si>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</si>
  <si>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</si>
  <si>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</si>
  <si>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</si>
  <si>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</si>
  <si>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</si>
  <si>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</si>
  <si>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</si>
  <si>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</si>
  <si>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</si>
  <si>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</si>
  <si>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</si>
  <si>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</si>
  <si>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</si>
  <si>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</si>
  <si>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</si>
  <si>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</si>
  <si>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</si>
  <si>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</si>
  <si>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</si>
  <si>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</si>
  <si>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</si>
  <si>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</si>
  <si>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</si>
  <si>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</si>
  <si>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</si>
  <si>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</si>
  <si>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</si>
  <si>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</si>
  <si>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</si>
  <si>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</si>
  <si>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</si>
  <si>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</si>
  <si>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</si>
  <si>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</si>
  <si>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</si>
  <si>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</si>
  <si>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</si>
  <si>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</si>
  <si>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</si>
  <si>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</si>
  <si>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</si>
  <si>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</si>
  <si>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</si>
  <si>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</si>
  <si>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</si>
  <si>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</si>
  <si>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</si>
  <si>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</si>
  <si>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</si>
  <si>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</si>
  <si>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</si>
  <si>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</si>
  <si>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</si>
  <si>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</si>
  <si>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</si>
  <si>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</si>
  <si>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</si>
  <si>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</si>
  <si>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</si>
  <si>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</si>
  <si>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</si>
  <si>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</si>
  <si>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</si>
  <si>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</si>
  <si>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</si>
  <si>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</si>
  <si>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</si>
  <si>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</si>
  <si>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</si>
  <si>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</si>
  <si>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</si>
  <si>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</si>
  <si>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</si>
  <si>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</si>
  <si>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</si>
  <si>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</si>
  <si>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</si>
  <si>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</si>
  <si>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</si>
  <si>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</si>
  <si>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</si>
  <si>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</si>
  <si>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</si>
  <si>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</si>
  <si>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</si>
  <si>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</si>
  <si>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</si>
  <si>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</si>
  <si>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</si>
  <si>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</si>
  <si>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</si>
  <si>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</si>
  <si>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</si>
  <si>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</si>
  <si>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</si>
  <si>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</si>
  <si>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</si>
  <si>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</si>
  <si>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</si>
  <si>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</si>
  <si>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</si>
  <si>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</si>
  <si>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</si>
  <si>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</si>
  <si>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</si>
  <si>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</si>
  <si>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</si>
  <si>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</si>
  <si>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</si>
  <si>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</si>
  <si>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</si>
  <si>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</si>
  <si>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</si>
  <si>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</si>
  <si>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</si>
  <si>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</si>
  <si>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</si>
  <si>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</si>
  <si>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</si>
  <si>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</si>
  <si>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</si>
  <si>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</si>
  <si>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</si>
  <si>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</si>
  <si>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</si>
  <si>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</si>
  <si>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</si>
  <si>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</si>
  <si>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</si>
  <si>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</si>
  <si>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</si>
  <si>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</si>
  <si>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</si>
  <si>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</si>
  <si>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</si>
  <si>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</si>
  <si>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</si>
  <si>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</si>
  <si>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</si>
  <si>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</si>
  <si>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</si>
  <si>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</si>
  <si>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</si>
  <si>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</si>
  <si>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</si>
  <si>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</si>
  <si>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</si>
  <si>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</si>
  <si>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</si>
  <si>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</si>
  <si>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</si>
  <si>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</si>
  <si>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</si>
  <si>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</si>
  <si>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</si>
  <si>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</si>
  <si>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</si>
  <si>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</si>
  <si>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</si>
  <si>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</si>
  <si>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</si>
  <si>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</si>
  <si>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</si>
  <si>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</si>
  <si>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</si>
  <si>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</si>
  <si>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</si>
  <si>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</si>
  <si>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</si>
  <si>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</si>
  <si>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</si>
  <si>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</si>
  <si>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</si>
  <si>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</si>
  <si>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</si>
  <si>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</si>
  <si>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</si>
  <si>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</si>
  <si>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</si>
  <si>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</si>
  <si>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</si>
  <si>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</si>
  <si>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</si>
  <si>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</si>
  <si>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</si>
  <si>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</si>
  <si>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</si>
  <si>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</si>
  <si>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</si>
  <si>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</si>
  <si>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</si>
  <si>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</si>
  <si>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</si>
  <si>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</si>
  <si>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</si>
  <si>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</si>
  <si>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</si>
  <si>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</si>
  <si>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</si>
  <si>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</si>
  <si>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</si>
  <si>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</si>
  <si>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</si>
  <si>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</si>
  <si>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</si>
  <si>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</si>
  <si>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</si>
  <si>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</si>
  <si>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</si>
  <si>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</si>
  <si>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</si>
  <si>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</si>
  <si>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</si>
  <si>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</si>
  <si>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</si>
  <si>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</si>
  <si>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</si>
  <si>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</si>
  <si>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</si>
  <si>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</si>
  <si>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</si>
  <si>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</si>
  <si>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</si>
  <si>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</si>
  <si>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</si>
  <si>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</si>
  <si>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</si>
  <si>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</si>
  <si>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</si>
  <si>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</si>
  <si>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</si>
  <si>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</si>
  <si>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</si>
  <si>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</si>
  <si>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</si>
  <si>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</si>
  <si>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</si>
  <si>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</si>
  <si>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</si>
  <si>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</si>
  <si>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</si>
  <si>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</si>
  <si>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</si>
  <si>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</si>
  <si>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</si>
  <si>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</si>
  <si>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</si>
  <si>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</si>
  <si>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</si>
  <si>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</si>
  <si>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</si>
  <si>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</si>
  <si>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</si>
  <si>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</si>
  <si>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</si>
  <si>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</si>
  <si>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</si>
  <si>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</si>
  <si>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</si>
  <si>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</si>
  <si>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</si>
  <si>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</si>
  <si>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</si>
  <si>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</si>
  <si>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</si>
  <si>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</si>
  <si>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</si>
  <si>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</si>
  <si>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</si>
  <si>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</si>
  <si>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</si>
  <si>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</si>
  <si>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</si>
  <si>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</si>
  <si>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</si>
  <si>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</si>
  <si>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</si>
  <si>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</si>
  <si>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</si>
  <si>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</si>
  <si>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</si>
  <si>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</si>
  <si>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</si>
  <si>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</si>
  <si>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</si>
  <si>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</si>
  <si>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</si>
  <si>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</si>
  <si>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</si>
  <si>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</si>
  <si>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</si>
  <si>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</si>
  <si>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</si>
  <si>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</si>
  <si>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</si>
  <si>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</si>
  <si>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</si>
  <si>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</si>
  <si>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</si>
  <si>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</si>
  <si>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</si>
  <si>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</si>
  <si>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</si>
  <si>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</si>
  <si>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</si>
  <si>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</si>
  <si>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</si>
  <si>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</si>
  <si>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</si>
  <si>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</si>
  <si>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</si>
  <si>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</si>
  <si>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</si>
  <si>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</si>
  <si>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</si>
  <si>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</si>
  <si>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</si>
  <si>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</si>
  <si>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</si>
  <si>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</si>
  <si>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</si>
  <si>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</si>
  <si>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</si>
  <si>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</si>
  <si>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</si>
  <si>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</si>
  <si>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</si>
  <si>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</si>
  <si>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</si>
  <si>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</si>
  <si>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</si>
  <si>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</si>
  <si>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</si>
  <si>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</si>
  <si>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</si>
  <si>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</si>
  <si>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</si>
  <si>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</si>
  <si>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</si>
  <si>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</si>
  <si>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</si>
  <si>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</si>
  <si>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</si>
  <si>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</si>
  <si>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</si>
  <si>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</si>
  <si>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</si>
  <si>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</si>
  <si>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</si>
  <si>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</si>
  <si>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</si>
  <si>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</si>
  <si>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</si>
  <si>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</si>
  <si>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</si>
  <si>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</si>
  <si>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</si>
  <si>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</si>
  <si>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</si>
  <si>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</si>
  <si>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</si>
  <si>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</si>
  <si>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</si>
  <si>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</si>
  <si>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</si>
  <si>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</si>
  <si>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</si>
  <si>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</si>
  <si>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</si>
  <si>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</si>
  <si>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</si>
  <si>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</si>
  <si>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</si>
  <si>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</si>
  <si>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</si>
  <si>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</si>
  <si>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</si>
  <si>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</si>
  <si>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</si>
  <si>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</si>
  <si>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</si>
  <si>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</si>
  <si>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</si>
  <si>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</si>
  <si>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</si>
  <si>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</si>
  <si>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</si>
  <si>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</si>
  <si>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</si>
  <si>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</si>
  <si>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</si>
  <si>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</si>
  <si>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</si>
  <si>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</si>
  <si>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</si>
  <si>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</si>
  <si>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</si>
  <si>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</si>
  <si>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</si>
  <si>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</si>
  <si>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</si>
  <si>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</si>
  <si>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</si>
  <si>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</si>
  <si>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</si>
  <si>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</si>
  <si>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</si>
  <si>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</si>
  <si>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</si>
  <si>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</si>
  <si>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</si>
  <si>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</si>
  <si>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</si>
  <si>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</si>
  <si>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</si>
  <si>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</si>
  <si>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</si>
  <si>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</si>
  <si>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</si>
  <si>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</si>
  <si>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</si>
  <si>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</si>
  <si>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</si>
  <si>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</si>
  <si>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</si>
  <si>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</si>
  <si>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</si>
  <si>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</si>
  <si>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</si>
  <si>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</si>
  <si>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</si>
  <si>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</si>
  <si>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</si>
  <si>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</si>
  <si>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</si>
  <si>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</si>
  <si>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</si>
  <si>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</si>
  <si>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</si>
  <si>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</si>
  <si>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</si>
  <si>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</si>
  <si>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</si>
  <si>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</si>
  <si>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</si>
  <si>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</si>
  <si>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</si>
  <si>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</si>
  <si>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</si>
  <si>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</si>
  <si>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</si>
  <si>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</si>
  <si>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</si>
  <si>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</si>
  <si>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</si>
  <si>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</si>
  <si>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</si>
  <si>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</si>
  <si>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</si>
  <si>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</si>
  <si>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</si>
  <si>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</si>
  <si>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</si>
  <si>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</si>
  <si>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</si>
  <si>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</si>
  <si>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</si>
  <si>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</si>
  <si>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</si>
  <si>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</si>
  <si>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</si>
  <si>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</si>
  <si>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</si>
  <si>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</si>
  <si>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</si>
  <si>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</si>
  <si>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</si>
  <si>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</si>
  <si>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</si>
  <si>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</si>
  <si>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</si>
  <si>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</si>
  <si>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</si>
  <si>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</si>
  <si>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</si>
  <si>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</si>
  <si>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</si>
  <si>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</si>
  <si>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</si>
  <si>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</si>
  <si>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</si>
  <si>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</si>
  <si>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</si>
  <si>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</si>
  <si>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</si>
  <si>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</si>
  <si>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</si>
  <si>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</si>
  <si>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</si>
  <si>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</si>
  <si>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</si>
  <si>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</si>
  <si>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</si>
  <si>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</si>
  <si>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</si>
  <si>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</si>
  <si>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</si>
  <si>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</si>
  <si>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</si>
  <si>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</si>
  <si>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</si>
  <si>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</si>
  <si>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</si>
  <si>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</si>
  <si>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</si>
  <si>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</si>
  <si>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</si>
  <si>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</si>
  <si>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</si>
  <si>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</si>
  <si>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</si>
  <si>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</si>
  <si>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</si>
  <si>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</si>
  <si>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</si>
  <si>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</si>
  <si>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</si>
  <si>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</si>
  <si>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</si>
  <si>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</si>
  <si>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</si>
  <si>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</si>
  <si>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</si>
  <si>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</si>
  <si>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</si>
  <si>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</si>
  <si>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</si>
  <si>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</si>
  <si>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</si>
  <si>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</si>
  <si>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</si>
  <si>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</si>
  <si>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</si>
  <si>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</si>
  <si>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</si>
  <si>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</si>
  <si>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</si>
  <si>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</si>
  <si>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</si>
  <si>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</si>
  <si>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</si>
  <si>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</si>
  <si>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</si>
  <si>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</si>
  <si>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</si>
  <si>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</si>
  <si>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</si>
  <si>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</si>
  <si>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</si>
  <si>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</si>
  <si>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</si>
  <si>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</si>
  <si>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</si>
  <si>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</si>
  <si>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</si>
  <si>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</si>
  <si>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</si>
  <si>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</si>
  <si>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</si>
  <si>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</si>
  <si>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</si>
  <si>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</si>
  <si>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</si>
  <si>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</si>
  <si>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</si>
  <si>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</si>
  <si>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</si>
  <si>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</si>
  <si>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</si>
  <si>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</si>
  <si>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</si>
  <si>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</si>
  <si>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</si>
  <si>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</si>
  <si>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</si>
  <si>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</si>
  <si>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</si>
  <si>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</si>
  <si>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</si>
  <si>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</si>
  <si>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</si>
  <si>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</si>
  <si>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</si>
  <si>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</si>
  <si>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</si>
  <si>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</si>
  <si>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</si>
  <si>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</si>
  <si>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</si>
  <si>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</si>
  <si>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</si>
  <si>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</si>
  <si>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</si>
  <si>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</si>
  <si>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</si>
  <si>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</si>
  <si>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</si>
  <si>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</si>
  <si>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</si>
  <si>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</si>
  <si>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</si>
  <si>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</si>
  <si>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</si>
  <si>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</si>
  <si>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</si>
  <si>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</si>
  <si>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</si>
  <si>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</si>
  <si>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</si>
  <si>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</si>
  <si>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</si>
  <si>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</si>
  <si>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</si>
  <si>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</si>
  <si>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</si>
  <si>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</si>
  <si>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</si>
  <si>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</si>
  <si>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</si>
  <si>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</si>
  <si>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</si>
  <si>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</si>
  <si>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</si>
  <si>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</si>
  <si>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</si>
  <si>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</si>
  <si>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</si>
  <si>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</si>
  <si>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</si>
  <si>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</si>
  <si>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</si>
  <si>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</si>
  <si>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</si>
  <si>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</si>
  <si>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</si>
  <si>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</si>
  <si>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</si>
  <si>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</si>
  <si>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</si>
  <si>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</si>
  <si>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</si>
  <si>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</si>
  <si>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</si>
  <si>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</si>
  <si>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</si>
  <si>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</si>
  <si>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</si>
  <si>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</si>
  <si>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</si>
  <si>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</si>
  <si>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</si>
  <si>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</si>
  <si>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</si>
  <si>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</si>
  <si>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</si>
  <si>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</si>
  <si>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</si>
  <si>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</si>
  <si>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</si>
  <si>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</si>
  <si>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</si>
  <si>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</si>
  <si>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</si>
  <si>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</si>
  <si>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</si>
  <si>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</si>
  <si>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</si>
  <si>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</si>
  <si>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</si>
  <si>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</si>
  <si>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</si>
  <si>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</si>
  <si>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</si>
  <si>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</si>
  <si>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</si>
  <si>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</si>
  <si>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</si>
  <si>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</si>
  <si>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</si>
  <si>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</si>
  <si>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</si>
  <si>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</si>
  <si>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</si>
  <si>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</si>
  <si>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</si>
  <si>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</si>
  <si>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</si>
  <si>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</si>
  <si>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</si>
  <si>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</si>
  <si>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</si>
  <si>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</si>
  <si>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</si>
  <si>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</si>
  <si>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</si>
  <si>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</si>
  <si>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</si>
  <si>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</si>
  <si>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</si>
  <si>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</si>
  <si>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</si>
  <si>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</si>
  <si>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</si>
  <si>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</si>
  <si>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</si>
  <si>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</si>
  <si>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</si>
  <si>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</si>
  <si>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</si>
  <si>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</si>
  <si>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</si>
  <si>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</si>
  <si>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</si>
  <si>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</si>
  <si>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</si>
  <si>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</si>
  <si>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</si>
  <si>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</si>
  <si>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</si>
  <si>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</si>
  <si>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</si>
  <si>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</si>
  <si>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</si>
  <si>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</si>
  <si>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</si>
  <si>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</si>
  <si>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</si>
  <si>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</si>
  <si>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</si>
  <si>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</si>
  <si>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</si>
  <si>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</si>
  <si>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</si>
  <si>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</si>
  <si>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</si>
  <si>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</si>
  <si>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</si>
  <si>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</si>
  <si>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</si>
  <si>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</si>
  <si>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</si>
  <si>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</si>
  <si>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</si>
  <si>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</si>
  <si>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</si>
  <si>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</si>
  <si>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</si>
  <si>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</si>
  <si>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</si>
  <si>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</si>
  <si>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</si>
  <si>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</si>
  <si>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</si>
  <si>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</si>
  <si>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</si>
  <si>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</si>
  <si>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</si>
  <si>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</si>
  <si>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</si>
  <si>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</si>
  <si>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</si>
  <si>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</si>
  <si>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</si>
  <si>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</si>
  <si>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</si>
  <si>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</si>
  <si>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</si>
  <si>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</si>
  <si>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</si>
  <si>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</si>
  <si>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</si>
  <si>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</si>
  <si>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</si>
  <si>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</si>
  <si>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</si>
  <si>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</si>
  <si>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</si>
  <si>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</si>
  <si>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</si>
  <si>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</si>
  <si>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</si>
  <si>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</si>
  <si>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</si>
  <si>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</si>
  <si>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</si>
  <si>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</si>
  <si>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</si>
  <si>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</si>
  <si>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</si>
  <si>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</si>
  <si>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</si>
  <si>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</si>
  <si>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</si>
  <si>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</si>
  <si>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</si>
  <si>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</si>
  <si>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</si>
  <si>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</si>
  <si>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</si>
  <si>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</si>
  <si>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</si>
  <si>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</si>
  <si>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</si>
  <si>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</si>
  <si>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</si>
  <si>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</si>
  <si>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</si>
  <si>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</si>
  <si>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</si>
  <si>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</si>
  <si>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</si>
  <si>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</si>
  <si>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</si>
  <si>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</si>
  <si>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</si>
  <si>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</si>
  <si>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</si>
  <si>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</si>
  <si>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</si>
  <si>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</si>
  <si>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</si>
  <si>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</si>
  <si>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</si>
  <si>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</si>
  <si>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</si>
  <si>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</si>
  <si>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</si>
  <si>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</si>
  <si>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</si>
  <si>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</si>
  <si>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</si>
  <si>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</si>
  <si>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</si>
  <si>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</si>
  <si>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</si>
  <si>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</si>
  <si>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</si>
  <si>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</si>
  <si>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</si>
  <si>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</si>
  <si>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</si>
  <si>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</si>
  <si>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</si>
  <si>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</si>
  <si>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</si>
  <si>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</si>
  <si>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</si>
  <si>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</si>
  <si>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</si>
  <si>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</si>
  <si>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</si>
  <si>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</si>
  <si>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</si>
  <si>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</si>
  <si>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</si>
  <si>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</si>
  <si>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</si>
  <si>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</si>
  <si>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</si>
  <si>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</si>
  <si>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</si>
  <si>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</si>
  <si>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</si>
  <si>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</si>
  <si>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</si>
  <si>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</si>
  <si>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</si>
  <si>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</si>
  <si>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</si>
  <si>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</si>
  <si>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</si>
  <si>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</si>
  <si>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</si>
  <si>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</si>
  <si>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</si>
  <si>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</si>
  <si>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</si>
  <si>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</si>
  <si>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</si>
  <si>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</si>
  <si>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</si>
  <si>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</si>
  <si>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</si>
  <si>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</si>
  <si>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</si>
  <si>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</si>
  <si>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</si>
  <si>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</si>
  <si>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</si>
  <si>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</si>
  <si>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</si>
  <si>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</si>
  <si>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</si>
  <si>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</si>
  <si>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</si>
  <si>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</si>
  <si>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</si>
  <si>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</si>
  <si>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</si>
  <si>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</si>
  <si>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</si>
  <si>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</si>
  <si>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</si>
  <si>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</si>
  <si>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</si>
  <si>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</si>
  <si>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</si>
  <si>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</si>
  <si>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</si>
  <si>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</si>
  <si>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</si>
  <si>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</si>
  <si>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</si>
  <si>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</si>
  <si>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</si>
  <si>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</si>
  <si>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</si>
  <si>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</si>
  <si>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</si>
  <si>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</si>
  <si>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</si>
  <si>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</si>
  <si>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</si>
  <si>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</si>
  <si>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</si>
  <si>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</si>
  <si>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</si>
  <si>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</si>
  <si>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</si>
  <si>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</si>
  <si>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</si>
  <si>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</si>
  <si>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</si>
  <si>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</si>
  <si>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</si>
  <si>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</si>
  <si>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</si>
  <si>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</si>
  <si>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</si>
  <si>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</si>
  <si>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</si>
  <si>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</si>
  <si>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</si>
  <si>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</si>
  <si>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</si>
  <si>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</si>
  <si>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</si>
  <si>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</si>
  <si>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</si>
  <si>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</si>
  <si>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</si>
  <si>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</si>
  <si>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</si>
  <si>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</si>
  <si>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</si>
  <si>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</si>
  <si>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</si>
  <si>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</si>
  <si>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</si>
  <si>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</si>
  <si>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</si>
  <si>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</si>
  <si>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</si>
  <si>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</si>
  <si>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</si>
  <si>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</si>
  <si>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</si>
  <si>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</si>
  <si>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</si>
  <si>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</si>
  <si>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</si>
  <si>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</si>
  <si>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</si>
  <si>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</si>
  <si>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</si>
  <si>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</si>
  <si>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</si>
  <si>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</si>
  <si>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</si>
  <si>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</si>
  <si>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</si>
  <si>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</si>
  <si>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</si>
  <si>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</si>
  <si>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</si>
  <si>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</si>
  <si>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</si>
  <si>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</si>
  <si>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</si>
  <si>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</si>
  <si>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</si>
  <si>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</si>
  <si>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</si>
  <si>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</si>
  <si>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</si>
  <si>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</si>
  <si>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</si>
  <si>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</si>
  <si>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</si>
  <si>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</si>
  <si>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</si>
  <si>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</si>
  <si>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</si>
  <si>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</si>
  <si>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</si>
  <si>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</si>
  <si>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</si>
  <si>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</si>
  <si>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</si>
  <si>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</si>
  <si>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</si>
  <si>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</si>
  <si>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</si>
  <si>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</si>
  <si>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</si>
  <si>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</si>
  <si>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</si>
  <si>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</si>
  <si>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</si>
  <si>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</si>
  <si>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</si>
  <si>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</si>
  <si>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</si>
  <si>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</si>
  <si>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</si>
  <si>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</si>
  <si>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</si>
  <si>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</si>
  <si>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</si>
  <si>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</si>
  <si>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</si>
  <si>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</si>
  <si>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</si>
  <si>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</si>
  <si>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</si>
  <si>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</si>
  <si>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</si>
  <si>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</si>
  <si>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</si>
  <si>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</si>
  <si>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</si>
  <si>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</si>
  <si>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</si>
  <si>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</si>
  <si>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</si>
  <si>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</si>
  <si>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</si>
  <si>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</si>
  <si>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</si>
  <si>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</si>
  <si>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</si>
  <si>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</si>
  <si>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</si>
  <si>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</si>
  <si>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</si>
  <si>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</si>
  <si>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</si>
  <si>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</si>
  <si>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</si>
  <si>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</si>
  <si>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</si>
  <si>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</si>
  <si>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</si>
  <si>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</si>
  <si>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</si>
  <si>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</si>
  <si>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</si>
  <si>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</si>
  <si>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</si>
  <si>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</si>
  <si>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</si>
  <si>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</si>
  <si>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</si>
  <si>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</si>
  <si>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</si>
  <si>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</si>
  <si>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</si>
  <si>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</si>
  <si>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</si>
  <si>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</si>
  <si>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</si>
  <si>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</si>
  <si>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</si>
  <si>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</si>
  <si>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</si>
  <si>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</si>
  <si>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</si>
  <si>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</si>
  <si>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</si>
  <si>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</si>
  <si>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</si>
  <si>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</si>
  <si>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</si>
  <si>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</si>
  <si>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</si>
  <si>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</si>
  <si>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</si>
  <si>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</si>
  <si>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</si>
  <si>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</si>
  <si>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</si>
  <si>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</si>
  <si>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</si>
  <si>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</si>
  <si>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</si>
  <si>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</si>
  <si>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</si>
  <si>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</si>
  <si>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</si>
  <si>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</si>
  <si>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</si>
  <si>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</si>
  <si>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</si>
  <si>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</si>
  <si>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</si>
  <si>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</si>
  <si>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</si>
  <si>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</si>
  <si>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</si>
  <si>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</si>
  <si>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</si>
  <si>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</si>
  <si>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</si>
  <si>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</si>
  <si>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</si>
  <si>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</si>
  <si>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</si>
  <si>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</si>
  <si>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</si>
  <si>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</si>
  <si>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</si>
  <si>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</si>
  <si>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</si>
  <si>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</si>
  <si>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</si>
  <si>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</si>
  <si>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</si>
  <si>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</si>
  <si>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</si>
  <si>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</si>
  <si>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</si>
  <si>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</si>
  <si>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</si>
  <si>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</si>
  <si>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</si>
  <si>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</si>
  <si>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</si>
  <si>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</si>
  <si>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</si>
  <si>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</si>
  <si>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</si>
  <si>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</si>
  <si>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</si>
  <si>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</si>
  <si>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</si>
  <si>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</si>
  <si>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</si>
  <si>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</si>
  <si>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</si>
  <si>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</si>
  <si>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</si>
  <si>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</si>
  <si>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</si>
  <si>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</si>
  <si>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</si>
  <si>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</si>
  <si>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</si>
  <si>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</si>
  <si>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</si>
  <si>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</si>
  <si>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</si>
  <si>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</si>
  <si>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</si>
  <si>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</si>
  <si>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</si>
  <si>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</si>
  <si>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</si>
  <si>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</si>
  <si>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</si>
  <si>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</si>
  <si>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</si>
  <si>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</si>
  <si>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</si>
  <si>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</si>
  <si>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</si>
  <si>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</si>
  <si>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</si>
  <si>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</si>
  <si>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</si>
  <si>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</si>
  <si>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</si>
  <si>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</si>
  <si>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</si>
  <si>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</si>
  <si>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</si>
  <si>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</si>
  <si>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</si>
  <si>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</si>
  <si>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</si>
  <si>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</si>
  <si>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</si>
  <si>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</si>
  <si>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</si>
  <si>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</si>
  <si>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</si>
  <si>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</si>
  <si>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</si>
  <si>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</si>
  <si>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</si>
  <si>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</si>
  <si>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</si>
  <si>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</si>
  <si>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</si>
  <si>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</si>
  <si>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</si>
  <si>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</si>
  <si>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</si>
  <si>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</si>
  <si>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</si>
  <si>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</si>
  <si>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</si>
  <si>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</si>
  <si>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</si>
  <si>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</si>
  <si>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</si>
  <si>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</si>
  <si>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</si>
  <si>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</si>
  <si>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</si>
  <si>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</si>
  <si>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</si>
  <si>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</si>
  <si>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</si>
  <si>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</si>
  <si>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</si>
  <si>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</si>
  <si>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</si>
  <si>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</si>
  <si>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</si>
  <si>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</si>
  <si>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</si>
  <si>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</si>
  <si>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</si>
  <si>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</si>
  <si>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</si>
  <si>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</si>
  <si>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</si>
  <si>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</si>
  <si>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</si>
  <si>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</si>
  <si>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</si>
  <si>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</si>
  <si>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</si>
  <si>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</si>
  <si>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</si>
  <si>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</si>
  <si>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</si>
  <si>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</si>
  <si>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</si>
  <si>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</si>
  <si>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</si>
  <si>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</si>
  <si>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</si>
  <si>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</si>
  <si>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</si>
  <si>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</si>
  <si>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</si>
  <si>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</si>
  <si>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</si>
  <si>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</si>
  <si>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</si>
  <si>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</si>
  <si>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</si>
  <si>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</si>
  <si>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</si>
  <si>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</si>
  <si>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</si>
  <si>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</si>
  <si>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</si>
  <si>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</si>
  <si>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</si>
  <si>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</si>
  <si>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</si>
  <si>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</si>
  <si>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</si>
  <si>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</si>
  <si>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</si>
  <si>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</si>
  <si>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</si>
  <si>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</si>
  <si>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</si>
  <si>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</si>
  <si>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</si>
  <si>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</si>
  <si>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</si>
  <si>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</si>
  <si>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</si>
  <si>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</si>
  <si>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</si>
  <si>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</si>
  <si>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</si>
  <si>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</si>
  <si>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</si>
  <si>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</si>
  <si>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</si>
  <si>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</si>
  <si>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</si>
  <si>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</si>
  <si>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</si>
  <si>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</si>
  <si>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</si>
  <si>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</si>
  <si>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</si>
  <si>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</si>
  <si>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</si>
  <si>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</si>
  <si>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</si>
  <si>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</si>
  <si>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</si>
  <si>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</si>
  <si>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</si>
  <si>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</si>
  <si>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</si>
  <si>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</si>
  <si>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</si>
  <si>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</si>
  <si>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</si>
  <si>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</si>
  <si>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</si>
  <si>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</si>
  <si>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</si>
  <si>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</si>
  <si>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</si>
  <si>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</si>
  <si>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</si>
  <si>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</si>
  <si>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</si>
  <si>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</si>
  <si>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</si>
  <si>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</si>
  <si>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</si>
  <si>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</si>
  <si>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</si>
  <si>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</si>
  <si>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</si>
  <si>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</si>
  <si>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</si>
  <si>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</si>
  <si>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</si>
  <si>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</si>
  <si>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</si>
  <si>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</si>
  <si>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</si>
  <si>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</si>
  <si>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</si>
  <si>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</si>
  <si>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</si>
  <si>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</si>
  <si>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</si>
  <si>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</si>
  <si>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</si>
  <si>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</si>
  <si>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</si>
  <si>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</si>
  <si>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</si>
  <si>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</si>
  <si>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</si>
  <si>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</si>
  <si>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</si>
  <si>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</si>
  <si>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</si>
  <si>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</si>
  <si>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</si>
  <si>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</si>
  <si>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</si>
  <si>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</si>
  <si>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</si>
  <si>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</si>
  <si>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</si>
  <si>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</si>
  <si>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</si>
  <si>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</si>
  <si>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</si>
  <si>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</si>
  <si>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</si>
  <si>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</si>
  <si>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</si>
  <si>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</si>
  <si>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</si>
  <si>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</si>
  <si>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</si>
  <si>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</si>
  <si>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</si>
  <si>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</si>
  <si>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</si>
  <si>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</si>
  <si>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</si>
  <si>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</si>
  <si>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</si>
  <si>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</si>
  <si>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</si>
  <si>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</si>
  <si>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</si>
  <si>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</si>
  <si>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</si>
  <si>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</si>
  <si>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</si>
  <si>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</si>
  <si>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</si>
  <si>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</si>
  <si>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</si>
  <si>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</si>
  <si>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</si>
  <si>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</si>
  <si>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</si>
  <si>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</si>
  <si>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</si>
  <si>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</si>
  <si>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</si>
  <si>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</si>
  <si>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</si>
  <si>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</si>
  <si>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</si>
  <si>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</si>
  <si>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</si>
  <si>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</si>
  <si>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</si>
  <si>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</si>
  <si>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</si>
  <si>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</si>
  <si>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</si>
  <si>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</si>
  <si>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</si>
  <si>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</si>
  <si>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</si>
  <si>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</si>
  <si>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</si>
  <si>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</si>
  <si>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</si>
  <si>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</si>
  <si>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</si>
  <si>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</si>
  <si>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</si>
  <si>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</si>
  <si>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</si>
  <si>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</si>
  <si>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</si>
  <si>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</si>
  <si>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</si>
  <si>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</si>
  <si>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</si>
  <si>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</si>
  <si>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</si>
  <si>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</si>
  <si>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</si>
  <si>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</si>
  <si>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</si>
  <si>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</si>
  <si>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</si>
  <si>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</si>
  <si>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</si>
  <si>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</si>
  <si>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</si>
  <si>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</si>
  <si>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</si>
  <si>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</si>
  <si>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</si>
  <si>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</si>
  <si>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</si>
  <si>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</si>
  <si>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</si>
  <si>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</si>
  <si>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</si>
  <si>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</si>
  <si>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</si>
  <si>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</si>
  <si>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</si>
  <si>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</si>
  <si>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</si>
  <si>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</si>
  <si>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</si>
  <si>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</si>
  <si>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</si>
  <si>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</si>
  <si>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</si>
  <si>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</si>
  <si>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</si>
  <si>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</si>
  <si>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</si>
  <si>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</si>
  <si>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</si>
  <si>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</si>
  <si>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</si>
  <si>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</si>
  <si>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</si>
  <si>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</si>
  <si>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</si>
  <si>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</si>
  <si>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</si>
  <si>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</si>
  <si>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</si>
  <si>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</si>
  <si>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</si>
  <si>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</si>
  <si>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</si>
  <si>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</si>
  <si>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</si>
  <si>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</si>
  <si>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</si>
  <si>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</si>
  <si>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</si>
  <si>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</si>
  <si>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</si>
  <si>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</si>
  <si>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</si>
  <si>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</si>
  <si>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</si>
  <si>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</si>
  <si>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</si>
  <si>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</si>
  <si>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</si>
  <si>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</si>
  <si>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</si>
  <si>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</si>
  <si>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</si>
  <si>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</si>
  <si>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</si>
  <si>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</si>
  <si>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</si>
  <si>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</si>
  <si>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</si>
  <si>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</si>
  <si>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</si>
  <si>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</si>
  <si>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</si>
  <si>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</si>
  <si>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</si>
  <si>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</si>
  <si>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</si>
  <si>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</si>
  <si>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</si>
  <si>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</si>
  <si>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</si>
  <si>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</si>
  <si>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</si>
  <si>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</si>
  <si>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</si>
  <si>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</si>
  <si>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</si>
  <si>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</si>
  <si>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</si>
  <si>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</si>
  <si>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</si>
  <si>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</si>
  <si>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</si>
  <si>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</si>
  <si>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</si>
  <si>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</si>
  <si>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</si>
  <si>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</si>
  <si>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</si>
  <si>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</si>
  <si>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</si>
  <si>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</si>
  <si>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</si>
  <si>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</si>
  <si>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</si>
  <si>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</si>
  <si>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</si>
  <si>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</si>
  <si>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</si>
  <si>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</si>
  <si>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</si>
  <si>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</si>
  <si>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</si>
  <si>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</si>
  <si>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</si>
  <si>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</si>
  <si>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</si>
  <si>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</si>
  <si>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</si>
  <si>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</si>
  <si>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</si>
  <si>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</si>
  <si>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</si>
  <si>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</si>
  <si>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</si>
  <si>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</si>
  <si>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</si>
  <si>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</si>
  <si>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</si>
  <si>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</si>
  <si>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</si>
  <si>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</si>
  <si>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</si>
  <si>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</si>
  <si>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</si>
  <si>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</si>
  <si>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</si>
  <si>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</si>
  <si>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</si>
  <si>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</si>
  <si>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</si>
  <si>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</si>
  <si>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</si>
  <si>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</si>
  <si>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</si>
  <si>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</si>
  <si>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</si>
  <si>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</si>
  <si>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</si>
  <si>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</si>
  <si>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</si>
  <si>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</si>
  <si>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</si>
  <si>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</si>
  <si>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</si>
  <si>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</si>
  <si>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</si>
  <si>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</si>
  <si>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</si>
  <si>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</si>
  <si>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</si>
  <si>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</si>
  <si>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</si>
  <si>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</si>
  <si>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</si>
  <si>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</si>
  <si>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</si>
  <si>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</si>
  <si>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</si>
  <si>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</si>
  <si>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</si>
  <si>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</si>
  <si>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</si>
  <si>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</si>
  <si>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</si>
  <si>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</si>
  <si>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</si>
  <si>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</si>
  <si>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</si>
  <si>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</si>
  <si>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</si>
  <si>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</si>
  <si>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</si>
  <si>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</si>
  <si>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</si>
  <si>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</si>
  <si>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</si>
  <si>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</si>
  <si>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</si>
  <si>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</si>
  <si>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</si>
  <si>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</si>
  <si>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</si>
  <si>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</si>
  <si>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</si>
  <si>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</si>
  <si>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</si>
  <si>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</si>
  <si>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</si>
  <si>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</si>
  <si>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</si>
  <si>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</si>
  <si>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</si>
  <si>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</si>
  <si>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</si>
  <si>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</si>
  <si>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</si>
  <si>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</si>
  <si>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</si>
  <si>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</si>
  <si>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</si>
  <si>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</si>
  <si>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</si>
  <si>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</si>
  <si>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</si>
  <si>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</si>
  <si>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</si>
  <si>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</si>
  <si>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</si>
  <si>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</si>
  <si>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</si>
  <si>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</si>
  <si>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</si>
  <si>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</si>
  <si>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</si>
  <si>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</si>
  <si>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</si>
  <si>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</si>
  <si>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</si>
  <si>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</si>
  <si>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</si>
  <si>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</si>
  <si>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</si>
  <si>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</si>
  <si>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</si>
  <si>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</si>
  <si>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</si>
  <si>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</si>
  <si>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</si>
  <si>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</si>
  <si>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</si>
  <si>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</si>
  <si>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</si>
  <si>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</si>
  <si>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</si>
  <si>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</si>
  <si>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</si>
  <si>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</si>
  <si>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</si>
  <si>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</si>
  <si>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</si>
  <si>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</si>
  <si>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</si>
  <si>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</si>
  <si>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</si>
  <si>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</si>
  <si>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</si>
  <si>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</si>
  <si>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</si>
  <si>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</si>
  <si>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</si>
  <si>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</si>
  <si>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</si>
  <si>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</si>
  <si>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</si>
  <si>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</si>
  <si>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</si>
  <si>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</si>
  <si>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</si>
  <si>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</si>
  <si>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</si>
  <si>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</si>
  <si>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</si>
  <si>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</si>
  <si>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</si>
  <si>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</si>
  <si>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</si>
  <si>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</si>
  <si>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</si>
  <si>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</si>
  <si>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</si>
  <si>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</si>
  <si>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</si>
  <si>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</si>
  <si>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</si>
  <si>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</si>
  <si>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</si>
  <si>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</si>
  <si>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</si>
  <si>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</si>
  <si>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</si>
  <si>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</si>
  <si>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</si>
  <si>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</si>
  <si>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</si>
  <si>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</si>
  <si>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</si>
  <si>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</si>
  <si>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</si>
  <si>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</si>
  <si>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</si>
  <si>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</si>
  <si>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</si>
  <si>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</si>
  <si>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</si>
  <si>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</si>
  <si>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</si>
  <si>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</si>
  <si>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</si>
  <si>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</si>
  <si>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</si>
  <si>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</si>
  <si>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</si>
  <si>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</si>
  <si>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</si>
  <si>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</si>
  <si>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</si>
  <si>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</si>
  <si>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</si>
  <si>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</si>
  <si>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</si>
  <si>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</si>
  <si>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</si>
  <si>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</si>
  <si>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</si>
  <si>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</si>
  <si>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</si>
  <si>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</si>
  <si>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</si>
  <si>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</si>
  <si>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</si>
  <si>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</si>
  <si>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</si>
  <si>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</si>
  <si>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</si>
  <si>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</si>
  <si>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</si>
  <si>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</si>
  <si>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</si>
  <si>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</si>
  <si>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</si>
  <si>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</si>
  <si>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</si>
  <si>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</si>
  <si>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</si>
  <si>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</si>
  <si>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</si>
  <si>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</si>
  <si>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</si>
  <si>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</si>
  <si>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</si>
  <si>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</si>
  <si>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</si>
  <si>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</si>
  <si>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</si>
  <si>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</si>
  <si>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</si>
  <si>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</si>
  <si>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</si>
  <si>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</si>
  <si>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</si>
  <si>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</si>
  <si>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</si>
  <si>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</si>
  <si>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</si>
  <si>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</si>
  <si>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</si>
  <si>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</si>
  <si>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</si>
  <si>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</si>
  <si>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</si>
  <si>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</si>
  <si>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</si>
  <si>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</si>
  <si>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</si>
  <si>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</si>
  <si>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</si>
  <si>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</si>
  <si>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</si>
  <si>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</si>
  <si>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</si>
  <si>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</si>
  <si>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</si>
  <si>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</si>
  <si>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</si>
  <si>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</si>
  <si>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</si>
  <si>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</si>
  <si>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</si>
  <si>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</si>
  <si>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</si>
  <si>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</si>
  <si>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</si>
  <si>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</si>
  <si>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</si>
  <si>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</si>
  <si>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</si>
  <si>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</si>
  <si>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</si>
  <si>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</si>
  <si>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</si>
  <si>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</si>
  <si>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</si>
  <si>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</si>
  <si>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</si>
  <si>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</si>
  <si>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</si>
  <si>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</si>
  <si>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</si>
  <si>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</si>
  <si>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</si>
  <si>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</si>
  <si>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</si>
  <si>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</si>
  <si>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</si>
  <si>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</si>
  <si>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</si>
  <si>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</si>
  <si>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</si>
  <si>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</si>
  <si>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</si>
  <si>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</si>
  <si>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</si>
  <si>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</si>
  <si>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</si>
  <si>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</si>
  <si>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</si>
  <si>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</si>
  <si>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</si>
  <si>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</si>
  <si>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</si>
  <si>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</si>
  <si>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</si>
  <si>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</si>
  <si>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</si>
  <si>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</si>
  <si>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</si>
  <si>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</si>
  <si>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</si>
  <si>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</si>
  <si>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</si>
  <si>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</si>
  <si>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</si>
  <si>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</si>
  <si>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</si>
  <si>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</si>
  <si>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</si>
  <si>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</si>
  <si>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</si>
  <si>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</si>
  <si>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</si>
  <si>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</si>
  <si>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</si>
  <si>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</si>
  <si>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</si>
  <si>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</si>
  <si>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</si>
  <si>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</si>
  <si>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</si>
  <si>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</si>
  <si>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</si>
  <si>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</si>
  <si>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</si>
  <si>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</si>
  <si>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</si>
  <si>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</si>
  <si>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</si>
  <si>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</si>
  <si>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</si>
  <si>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</si>
  <si>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</si>
  <si>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</si>
  <si>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</si>
  <si>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</si>
  <si>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</si>
  <si>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</si>
  <si>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</si>
  <si>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</si>
  <si>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</si>
  <si>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</si>
  <si>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</si>
  <si>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</si>
  <si>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</si>
  <si>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</si>
  <si>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</si>
  <si>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</si>
  <si>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</si>
  <si>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</si>
  <si>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</si>
  <si>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</si>
  <si>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</si>
  <si>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</si>
  <si>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</si>
  <si>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</si>
  <si>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</si>
  <si>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</si>
  <si>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</si>
  <si>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</si>
  <si>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</si>
  <si>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</si>
  <si>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</si>
  <si>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</si>
  <si>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</si>
  <si>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</si>
  <si>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</si>
  <si>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</si>
  <si>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</si>
  <si>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</si>
  <si>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</si>
  <si>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</si>
  <si>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</si>
  <si>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</si>
  <si>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</si>
  <si>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</si>
  <si>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</si>
  <si>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</si>
  <si>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</si>
  <si>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</si>
  <si>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</si>
  <si>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</si>
  <si>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</si>
  <si>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</si>
  <si>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</si>
  <si>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</si>
  <si>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</si>
  <si>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</si>
  <si>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</si>
  <si>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</si>
  <si>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</si>
  <si>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</si>
  <si>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</si>
  <si>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</si>
  <si>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</si>
  <si>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</si>
  <si>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</si>
  <si>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</si>
  <si>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</si>
  <si>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</si>
  <si>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</si>
  <si>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</si>
  <si>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</si>
  <si>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</si>
  <si>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</si>
  <si>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</si>
  <si>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</si>
  <si>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</si>
  <si>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</si>
  <si>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</si>
  <si>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</si>
  <si>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</si>
  <si>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</si>
  <si>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</si>
  <si>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</si>
  <si>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</si>
  <si>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</si>
  <si>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</si>
  <si>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</si>
  <si>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</si>
  <si>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</si>
  <si>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</si>
  <si>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</si>
  <si>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</si>
  <si>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</si>
  <si>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</si>
  <si>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</si>
  <si>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</si>
  <si>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</si>
  <si>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</si>
  <si>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</si>
  <si>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</si>
  <si>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</si>
  <si>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</si>
  <si>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</si>
  <si>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</si>
  <si>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</si>
  <si>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</si>
  <si>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</si>
  <si>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</si>
  <si>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</si>
  <si>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</si>
  <si>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</si>
  <si>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</si>
  <si>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</si>
  <si>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</si>
  <si>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</si>
  <si>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</si>
  <si>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</si>
  <si>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</si>
  <si>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</si>
  <si>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</si>
  <si>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</si>
  <si>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</si>
  <si>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</si>
  <si>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</si>
  <si>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</si>
  <si>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</si>
  <si>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</si>
  <si>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</si>
  <si>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</si>
  <si>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</si>
  <si>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</si>
  <si>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</si>
  <si>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</si>
  <si>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</si>
  <si>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</si>
  <si>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</si>
  <si>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</si>
  <si>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</si>
  <si>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</si>
  <si>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</si>
  <si>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</si>
  <si>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</si>
  <si>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</si>
  <si>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</si>
  <si>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</si>
  <si>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</si>
  <si>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</si>
  <si>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</si>
  <si>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</si>
  <si>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</si>
  <si>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</si>
  <si>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</si>
  <si>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</si>
  <si>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</si>
  <si>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</si>
  <si>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</si>
  <si>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</si>
  <si>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</si>
  <si>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</si>
  <si>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</si>
  <si>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</si>
  <si>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</si>
  <si>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</si>
  <si>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</si>
  <si>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</si>
  <si>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</si>
  <si>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</si>
  <si>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</si>
  <si>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</si>
  <si>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</si>
  <si>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</si>
  <si>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</si>
  <si>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</si>
  <si>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</si>
  <si>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</si>
  <si>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</si>
  <si>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</si>
  <si>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</si>
  <si>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</si>
  <si>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</si>
  <si>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</si>
  <si>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</si>
  <si>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</si>
  <si>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</si>
  <si>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</si>
  <si>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</si>
  <si>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</si>
  <si>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</si>
  <si>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</si>
  <si>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</si>
  <si>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</si>
  <si>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</si>
  <si>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</si>
  <si>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</si>
  <si>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</si>
  <si>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</si>
  <si>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</si>
  <si>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</si>
  <si>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</si>
  <si>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</si>
  <si>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</si>
  <si>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</si>
  <si>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</si>
  <si>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</si>
  <si>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</si>
  <si>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</si>
  <si>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</si>
  <si>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</si>
  <si>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</si>
  <si>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</si>
  <si>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</si>
  <si>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</si>
  <si>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</si>
  <si>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</si>
  <si>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</si>
  <si>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</si>
  <si>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</si>
  <si>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</si>
  <si>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</si>
  <si>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</si>
  <si>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</si>
  <si>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</si>
  <si>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</si>
  <si>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</si>
  <si>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</si>
  <si>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</si>
  <si>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</si>
  <si>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</si>
  <si>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</si>
  <si>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</si>
  <si>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</si>
  <si>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</si>
  <si>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</si>
  <si>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</si>
  <si>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</si>
  <si>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</si>
  <si>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</si>
  <si>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</si>
  <si>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</si>
  <si>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</si>
  <si>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</si>
  <si>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</si>
  <si>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</si>
  <si>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</si>
  <si>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</si>
  <si>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</si>
  <si>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</si>
  <si>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</si>
  <si>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</si>
  <si>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</si>
  <si>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</si>
  <si>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</si>
  <si>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</si>
  <si>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</si>
  <si>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</si>
  <si>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</si>
  <si>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</si>
  <si>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</si>
  <si>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</si>
  <si>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</si>
  <si>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</si>
  <si>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</si>
  <si>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</si>
  <si>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</si>
  <si>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</si>
  <si>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</si>
  <si>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</si>
  <si>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</si>
  <si>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</si>
  <si>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</si>
  <si>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</si>
  <si>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</si>
  <si>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</si>
  <si>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</si>
  <si>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</si>
  <si>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</si>
  <si>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</si>
  <si>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</si>
  <si>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</si>
  <si>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</si>
  <si>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</si>
  <si>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</si>
  <si>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</si>
  <si>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</si>
  <si>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</si>
  <si>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</si>
  <si>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</si>
  <si>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</si>
  <si>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</si>
  <si>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</si>
  <si>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</si>
  <si>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</si>
  <si>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</si>
  <si>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</si>
  <si>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</si>
  <si>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</si>
  <si>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</si>
  <si>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</si>
  <si>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</si>
  <si>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</si>
  <si>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</si>
  <si>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</si>
  <si>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</si>
  <si>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</si>
  <si>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</si>
  <si>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</si>
  <si>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</si>
  <si>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</si>
  <si>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</si>
  <si>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</si>
  <si>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</si>
  <si>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</si>
  <si>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</si>
  <si>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</si>
  <si>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</si>
  <si>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</si>
  <si>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</si>
  <si>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</si>
  <si>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</si>
  <si>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</si>
  <si>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</si>
  <si>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</si>
  <si>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</si>
  <si>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</si>
  <si>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</si>
  <si>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</si>
  <si>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</si>
  <si>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</si>
  <si>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</si>
  <si>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</si>
  <si>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</si>
  <si>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</si>
  <si>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</si>
  <si>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</si>
  <si>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</si>
  <si>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</si>
  <si>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</si>
  <si>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</si>
  <si>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</si>
  <si>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</si>
  <si>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</si>
  <si>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</si>
  <si>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</si>
  <si>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</si>
  <si>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</si>
  <si>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</si>
  <si>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</si>
  <si>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</si>
  <si>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</si>
  <si>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</si>
  <si>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</si>
  <si>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</si>
  <si>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</si>
  <si>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</si>
  <si>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</si>
  <si>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</si>
  <si>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</si>
  <si>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</si>
  <si>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</si>
  <si>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</si>
  <si>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</si>
  <si>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</si>
  <si>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</si>
  <si>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</si>
  <si>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</si>
  <si>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</si>
  <si>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</si>
  <si>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</si>
  <si>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</si>
  <si>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</si>
  <si>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</si>
  <si>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</si>
  <si>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</si>
  <si>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</si>
  <si>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</si>
  <si>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</si>
  <si>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</si>
  <si>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</si>
  <si>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</si>
  <si>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</si>
  <si>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</si>
  <si>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</si>
  <si>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</si>
  <si>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</si>
  <si>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</si>
  <si>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</si>
  <si>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</si>
  <si>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</si>
  <si>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</si>
  <si>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</si>
  <si>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</si>
  <si>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</si>
  <si>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</si>
  <si>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</si>
  <si>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</si>
  <si>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</si>
  <si>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</si>
  <si>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</si>
  <si>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</si>
  <si>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</si>
  <si>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</si>
  <si>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</si>
  <si>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</si>
  <si>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</si>
  <si>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</si>
  <si>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</si>
  <si>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</si>
  <si>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</si>
  <si>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</si>
  <si>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</si>
  <si>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</si>
  <si>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</si>
  <si>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</si>
  <si>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</si>
  <si>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</si>
  <si>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</si>
  <si>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</si>
  <si>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</si>
  <si>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</si>
  <si>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</si>
  <si>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</si>
  <si>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</si>
  <si>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</si>
  <si>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</si>
  <si>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</si>
  <si>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</si>
  <si>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</si>
  <si>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</si>
  <si>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</si>
  <si>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</si>
  <si>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</si>
  <si>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</si>
  <si>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</si>
  <si>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</si>
  <si>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</si>
  <si>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</si>
  <si>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</si>
  <si>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</si>
  <si>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</si>
  <si>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</si>
  <si>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</si>
  <si>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</si>
  <si>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</si>
  <si>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</si>
  <si>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</si>
  <si>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</si>
  <si>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</si>
  <si>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</si>
  <si>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</si>
  <si>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</si>
  <si>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</si>
  <si>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</si>
  <si>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</si>
  <si>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</si>
  <si>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</si>
  <si>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</si>
  <si>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</si>
  <si>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</si>
  <si>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</si>
  <si>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</si>
  <si>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</si>
  <si>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</si>
  <si>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</si>
  <si>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</si>
  <si>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</si>
  <si>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</si>
  <si>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</si>
  <si>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</si>
  <si>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</si>
  <si>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</si>
  <si>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</si>
  <si>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</si>
  <si>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</si>
  <si>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</si>
  <si>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</si>
  <si>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</si>
  <si>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</si>
  <si>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</si>
  <si>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</si>
  <si>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</si>
  <si>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</si>
  <si>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</si>
  <si>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</si>
  <si>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</si>
  <si>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</si>
  <si>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</si>
  <si>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</si>
  <si>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</si>
  <si>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</si>
  <si>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</si>
  <si>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</si>
  <si>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</si>
  <si>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</si>
  <si>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</si>
  <si>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</si>
  <si>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</si>
  <si>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</si>
  <si>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</si>
  <si>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</si>
  <si>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</si>
  <si>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</si>
  <si>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</si>
  <si>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</si>
  <si>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</si>
  <si>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</si>
  <si>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</si>
  <si>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</si>
  <si>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</si>
  <si>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</si>
  <si>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</si>
  <si>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</si>
  <si>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</si>
  <si>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</si>
  <si>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</si>
  <si>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</si>
  <si>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</si>
  <si>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</si>
  <si>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</si>
  <si>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</si>
  <si>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</si>
  <si>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</si>
  <si>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</si>
  <si>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</si>
  <si>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</si>
  <si>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</si>
  <si>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</si>
  <si>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</si>
  <si>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</si>
  <si>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</si>
  <si>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</si>
  <si>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</si>
  <si>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</si>
  <si>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</si>
  <si>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</si>
  <si>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</si>
  <si>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</si>
  <si>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</si>
  <si>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</si>
  <si>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</si>
  <si>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</si>
  <si>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</si>
  <si>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</si>
  <si>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</si>
  <si>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</si>
  <si>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</si>
  <si>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</si>
  <si>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</si>
  <si>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</si>
  <si>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</si>
  <si>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</si>
  <si>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</si>
  <si>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</si>
  <si>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</si>
  <si>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</si>
  <si>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</si>
  <si>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</si>
  <si>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</si>
  <si>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</si>
  <si>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</si>
  <si>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</si>
  <si>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</si>
  <si>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</si>
  <si>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</si>
  <si>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</si>
  <si>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</si>
  <si>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</si>
  <si>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</si>
  <si>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</si>
  <si>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</si>
  <si>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</si>
  <si>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</si>
  <si>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</si>
  <si>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</si>
  <si>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</si>
  <si>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</si>
  <si>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</si>
  <si>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</si>
  <si>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</si>
  <si>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</si>
  <si>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</si>
  <si>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</si>
  <si>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</si>
  <si>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</si>
  <si>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</si>
  <si>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</si>
  <si>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</si>
  <si>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</si>
  <si>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</si>
  <si>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</si>
  <si>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</si>
  <si>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</si>
  <si>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</si>
  <si>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</si>
  <si>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</si>
  <si>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</si>
  <si>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</si>
  <si>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</si>
  <si>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</si>
  <si>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</si>
  <si>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</si>
  <si>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</si>
  <si>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</si>
  <si>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</si>
  <si>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</si>
  <si>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</si>
  <si>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</si>
  <si>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</si>
  <si>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</si>
  <si>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</si>
  <si>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</si>
  <si>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</si>
  <si>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</si>
  <si>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</si>
  <si>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</si>
  <si>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</si>
  <si>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</si>
  <si>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</si>
  <si>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</si>
  <si>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</si>
  <si>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</si>
  <si>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</si>
  <si>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</si>
  <si>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</si>
  <si>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</si>
  <si>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</si>
  <si>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</si>
  <si>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</si>
  <si>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</si>
  <si>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</si>
  <si>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</si>
  <si>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</si>
  <si>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</si>
  <si>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</si>
  <si>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</si>
  <si>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</si>
  <si>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</si>
  <si>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</si>
  <si>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</si>
  <si>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</si>
  <si>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</si>
  <si>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</si>
  <si>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</si>
  <si>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</si>
  <si>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</si>
  <si>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</si>
  <si>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</si>
  <si>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</si>
  <si>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</si>
  <si>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</si>
  <si>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</si>
  <si>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</si>
  <si>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</si>
  <si>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</si>
  <si>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</si>
  <si>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</si>
  <si>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</si>
  <si>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</si>
  <si>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</si>
  <si>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</si>
  <si>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</si>
  <si>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</si>
  <si>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</si>
  <si>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</si>
  <si>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</si>
  <si>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</si>
  <si>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</si>
  <si>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</si>
  <si>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</si>
  <si>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</si>
  <si>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</si>
  <si>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</si>
  <si>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</si>
  <si>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</si>
  <si>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</si>
  <si>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</si>
  <si>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</si>
  <si>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</si>
  <si>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</si>
  <si>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</si>
  <si>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</si>
  <si>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</si>
  <si>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</si>
  <si>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</si>
  <si>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</si>
  <si>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</si>
  <si>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</si>
  <si>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</si>
  <si>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</si>
  <si>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</si>
  <si>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</si>
  <si>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</si>
  <si>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</si>
  <si>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</si>
  <si>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</si>
  <si>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</si>
  <si>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</si>
  <si>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</si>
  <si>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</si>
  <si>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</si>
  <si>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</si>
  <si>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</si>
  <si>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</si>
  <si>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</si>
  <si>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</si>
  <si>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</si>
  <si>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</si>
  <si>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</si>
  <si>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</si>
  <si>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</si>
  <si>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</si>
  <si>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</si>
  <si>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</si>
  <si>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</si>
  <si>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</si>
  <si>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</si>
  <si>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</si>
  <si>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</si>
  <si>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</si>
  <si>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</si>
  <si>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</si>
  <si>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</si>
  <si>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</si>
  <si>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</si>
  <si>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</si>
  <si>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</si>
  <si>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</si>
  <si>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</si>
  <si>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</si>
  <si>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</si>
  <si>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</si>
  <si>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</si>
  <si>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</si>
  <si>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</si>
  <si>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</si>
  <si>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</si>
  <si>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</si>
  <si>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</si>
  <si>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</si>
  <si>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</si>
  <si>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</si>
  <si>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</si>
  <si>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</si>
  <si>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</si>
  <si>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</si>
  <si>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</si>
  <si>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</si>
  <si>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</si>
  <si>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</si>
  <si>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</si>
  <si>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</si>
  <si>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</si>
  <si>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</si>
  <si>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</si>
  <si>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</si>
  <si>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</si>
  <si>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</si>
  <si>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</si>
  <si>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</si>
  <si>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</si>
  <si>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</si>
  <si>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</si>
  <si>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</si>
  <si>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</si>
  <si>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</si>
  <si>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</si>
  <si>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</si>
  <si>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</si>
  <si>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</si>
  <si>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</si>
  <si>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</si>
  <si>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</si>
  <si>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</si>
  <si>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</si>
  <si>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</si>
  <si>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</si>
  <si>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</si>
  <si>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</si>
  <si>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</si>
  <si>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</si>
  <si>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</si>
  <si>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</si>
  <si>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</si>
  <si>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</si>
  <si>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</si>
  <si>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</si>
  <si>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</si>
  <si>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</si>
  <si>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</si>
  <si>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</si>
  <si>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</si>
  <si>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</si>
  <si>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</si>
  <si>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</si>
  <si>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</si>
  <si>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</si>
  <si>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</si>
  <si>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</si>
  <si>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</si>
  <si>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</si>
  <si>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</si>
  <si>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</si>
  <si>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</si>
  <si>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</si>
  <si>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</si>
  <si>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</si>
  <si>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</si>
  <si>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</si>
  <si>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</si>
  <si>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</si>
  <si>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</si>
  <si>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</si>
  <si>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</si>
  <si>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</si>
  <si>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</si>
  <si>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</si>
  <si>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</si>
  <si>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</si>
  <si>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</si>
  <si>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</si>
  <si>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</si>
  <si>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</si>
  <si>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</si>
  <si>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</si>
  <si>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</si>
  <si>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</si>
  <si>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</si>
  <si>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</si>
  <si>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</si>
  <si>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</si>
  <si>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</si>
  <si>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</si>
  <si>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</si>
  <si>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</si>
  <si>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</si>
  <si>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</si>
  <si>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</si>
  <si>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</si>
  <si>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</si>
  <si>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</si>
  <si>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</si>
  <si>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</si>
  <si>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</si>
  <si>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</si>
  <si>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</si>
  <si>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</si>
  <si>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</si>
  <si>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</si>
  <si>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</si>
  <si>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</si>
  <si>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</si>
  <si>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</si>
  <si>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</si>
  <si>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</si>
  <si>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</si>
  <si>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</si>
  <si>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</si>
  <si>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</si>
  <si>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</si>
  <si>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</si>
  <si>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</si>
  <si>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</si>
  <si>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</si>
  <si>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</si>
  <si>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</si>
  <si>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</si>
  <si>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</si>
  <si>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</si>
  <si>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</si>
  <si>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</si>
  <si>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</si>
  <si>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</si>
  <si>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</si>
  <si>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</si>
  <si>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</si>
  <si>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</si>
  <si>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</si>
  <si>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</si>
  <si>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</si>
  <si>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</si>
  <si>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</si>
  <si>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</si>
  <si>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</si>
  <si>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</si>
  <si>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</si>
  <si>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</si>
  <si>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</si>
  <si>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</si>
  <si>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</si>
  <si>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</si>
  <si>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</si>
  <si>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</si>
  <si>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</si>
  <si>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</si>
  <si>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</si>
  <si>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</si>
  <si>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</si>
  <si>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</si>
  <si>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</si>
  <si>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</si>
  <si>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</si>
  <si>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</si>
  <si>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</si>
  <si>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</si>
  <si>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</si>
  <si>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</si>
  <si>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</si>
  <si>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</si>
  <si>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</si>
  <si>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</si>
  <si>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</si>
  <si>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</si>
  <si>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</si>
  <si>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</si>
  <si>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</si>
  <si>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</si>
  <si>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</si>
  <si>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</si>
  <si>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</si>
  <si>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</si>
  <si>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</si>
  <si>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</si>
  <si>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</si>
  <si>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</si>
  <si>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</si>
  <si>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</si>
  <si>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</si>
  <si>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</si>
  <si>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</si>
  <si>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</si>
  <si>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</si>
  <si>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</si>
  <si>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</si>
  <si>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</si>
  <si>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</si>
  <si>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</si>
  <si>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</si>
  <si>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</si>
  <si>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</si>
  <si>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</si>
  <si>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</si>
  <si>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</si>
  <si>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</si>
  <si>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</si>
  <si>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</si>
  <si>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</si>
  <si>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</si>
  <si>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</si>
  <si>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</si>
  <si>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</si>
  <si>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</si>
  <si>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</si>
  <si>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</si>
  <si>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</si>
  <si>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</si>
  <si>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</si>
  <si>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</si>
  <si>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</si>
  <si>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</si>
  <si>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</si>
  <si>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</si>
  <si>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</si>
  <si>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</si>
  <si>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</si>
  <si>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</si>
  <si>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</si>
  <si>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</si>
  <si>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</si>
  <si>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</si>
  <si>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</si>
  <si>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</si>
  <si>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</si>
  <si>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</si>
  <si>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</si>
  <si>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</si>
  <si>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</si>
  <si>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</si>
  <si>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</si>
  <si>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</si>
  <si>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</si>
  <si>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</si>
  <si>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</si>
  <si>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</si>
  <si>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</si>
  <si>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</si>
  <si>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</si>
  <si>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</si>
  <si>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</si>
  <si>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</si>
  <si>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</si>
  <si>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</si>
  <si>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</si>
  <si>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</si>
  <si>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</si>
  <si>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</si>
  <si>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</si>
  <si>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</si>
  <si>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</si>
  <si>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</si>
  <si>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</si>
  <si>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</si>
  <si>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</si>
  <si>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</si>
  <si>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</si>
  <si>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</si>
  <si>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</si>
  <si>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</si>
  <si>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</si>
  <si>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</si>
  <si>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</si>
  <si>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</si>
  <si>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</si>
  <si>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</si>
  <si>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</si>
  <si>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</si>
  <si>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</si>
  <si>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</si>
  <si>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</si>
  <si>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</si>
  <si>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</si>
  <si>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</si>
  <si>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</si>
  <si>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</si>
  <si>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</si>
  <si>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</si>
  <si>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</si>
  <si>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</si>
  <si>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</si>
  <si>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</si>
  <si>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</si>
  <si>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</si>
  <si>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</si>
  <si>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</si>
  <si>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</si>
  <si>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</si>
  <si>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</si>
  <si>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</si>
  <si>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</si>
  <si>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</si>
  <si>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</si>
  <si>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</si>
  <si>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</si>
  <si>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</si>
  <si>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</si>
  <si>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</si>
  <si>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</si>
  <si>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</si>
  <si>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</si>
  <si>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</si>
  <si>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</si>
  <si>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</si>
  <si>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</si>
  <si>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</si>
  <si>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</si>
  <si>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</si>
  <si>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</si>
  <si>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</si>
  <si>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</si>
  <si>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</si>
  <si>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</si>
  <si>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</si>
  <si>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</si>
  <si>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</si>
  <si>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</si>
  <si>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</si>
  <si>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</si>
  <si>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</si>
  <si>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</si>
  <si>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</si>
  <si>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</si>
  <si>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</si>
  <si>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</si>
  <si>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</si>
  <si>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</si>
  <si>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</si>
  <si>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</si>
  <si>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</si>
  <si>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</si>
  <si>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</si>
  <si>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</si>
  <si>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</si>
  <si>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</si>
  <si>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</si>
  <si>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</si>
  <si>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</si>
  <si>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</si>
  <si>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</si>
  <si>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</si>
  <si>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</si>
  <si>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</si>
  <si>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PCM-20251123-00001406</t>
  </si>
  <si>
    <t>EM team on the way ETA 45  mins</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</si>
  <si>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</si>
  <si>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</si>
  <si>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</si>
  <si>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</si>
  <si>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</si>
  <si>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in area and EM saving HUB Sir0069</t>
  </si>
  <si>
    <t>PCM-20251123-00001099</t>
  </si>
  <si>
    <t>SCECO cut in area and EM saving HUB MLJI0387</t>
  </si>
  <si>
    <t>PCM-20251123-00001405</t>
  </si>
  <si>
    <t>ETA 90 mins</t>
  </si>
  <si>
    <t>Down again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</si>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</sst>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1" totalsRowShown="0" headerRowDxfId="47" dataDxfId="46" headerRowBorderDxfId="44" tableBorderDxfId="45" totalsRowBorderDxfId="43">
  <autoFilter ref="A1:L4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30" dataDxfId="29" headerRowBorderDxfId="27" tableBorderDxfId="28">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321.76899930555373</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45984.71742523148</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45984.71742523148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45984.71742523148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45984.71742523148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45984.71742523148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45984.71742523148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45984.71742523148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45984.71742523148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45984.71742523148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45984.71742523148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45984.71742523148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45984.71742523148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45984.71742523148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45984.71742523148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45984.71742523148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45984.71742523148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45984.71742523148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45984.71742523148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45984.71742523148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45984.71742523148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45984.71742523148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45984.71742523148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45984.71742523148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45984.71742523148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45984.71742523148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45984.71742523148</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45984.71742523148</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45984.71742523148</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45984.71742523148</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159.71758761574165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0.33000659722165437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45984.717425578703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45984.717425578703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45984.717425578703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45984.717425578703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45984.717425578703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45984.717425578703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45984.717425578703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45984.717425578703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45984.717425578703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45984.717425578703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45984.717425578703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45984.717425578703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45984.717425578703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45984.717425578703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45984.717425578703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45984.717425578703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45984.717425578703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45984.717425578703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45984.717425578703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45984.717425578703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45984.717425578703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45984.717425578703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45984.717425578703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45984.717425578703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45984.717425578703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45984.717425578703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45984.717425578703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45984.717425578703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45984.717425578703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45984.717425578703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45984.717425578703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45984.717425578703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45984.717425578703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45984.717425578703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45984.717425578703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45984.717425578703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45984.717425578703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45984.717425578703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45984.717425578703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45984.717425578703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45984.717425578703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45984.717425578703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45984.717425578703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45984.717425578703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45984.717425578703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45984.717425578703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45984.717425578703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45984.717425578703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45984.717425578703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45984.717425578703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45984.717425578703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45984.717425578703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45984.717425578703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45984.717425578703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45984.717425578703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45984.717425578703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45984.717425578703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45984.717425578703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45984.717425578703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45984.717425578703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45984.717425578703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45984.717425578703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45984.717425578703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45984.717425578703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45984.717425578703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45984.717425578703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45984.717425578703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45984.717425578703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45984.717425578703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45984.717425578703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45984.717425578703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45984.717425578703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45984.717425578703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45984.717425578703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45984.717425578703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45984.717425578703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45984.717425578703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45984.717425578703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45984.717425578703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45984.717425578703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45984.717425578703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45984.717425578703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45984.717425578703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45984.717425578703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45984.717425578703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45984.717425578703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45984.717425578703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45984.717425578703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45984.717425578703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45984.717425578703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45984.717425578703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45984.717425578703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45984.717425578703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45984.717425578703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45984.717425578703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45984.717425578703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45984.717425578703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45984.717425578703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45984.717425578703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45984.717425578703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45984.717425578703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45984.717425578703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45984.717425578703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45984.717425578703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45984.717425578703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45984.717425578703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45984.717425578703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45984.717425578703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45984.717425578703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45984.717425578703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45984.717425578703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45984.717425578703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45984.717425578703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45984.717425578703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45984.717425578703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45984.717425578703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45984.717425578703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45984.717425578703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45984.717425578703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45984.717425578703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45984.717425578703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45984.717425578703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45984.717425578703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45984.717425578703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45984.717425578703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45984.717425578703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45984.717425578703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45984.717425578703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45984.717425578703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45984.717425578703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45984.717425578703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45984.717425578703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45984.717425578703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45984.717425578703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45984.717425578703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45984.717425578703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45984.717425578703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45984.717425578703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45984.717425578703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45984.717425578703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45984.717425578703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45984.717425578703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45984.717425578703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45984.717425578703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45984.717425578703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45984.717425578703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45984.717425578703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t="s">
        <v>39107</v>
      </c>
      <c r="B2" s="61" t="str">
        <f>IFERROR(VLOOKUP(D2,DB!A:K,11,0),"")</f>
        <v>R3</v>
      </c>
      <c r="C2" s="18">
        <v>2</v>
      </c>
      <c r="D2" s="61" t="s">
        <v>20082</v>
      </c>
      <c r="E2" s="18" t="s">
        <v>39021</v>
      </c>
      <c r="F2" s="20">
        <v>45984.658553240741</v>
      </c>
      <c r="G2" s="21">
        <f t="shared" ref="G2:G52" ca="1" si="0">IFERROR(NOW()-F2,"-")</f>
        <v>5.8872337962384336E-2</v>
      </c>
      <c r="H2" s="22">
        <v>45984.652256944442</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61" t="str">
        <f>IFERROR(VLOOKUP(#REF!,DB!#REF!,7,0),"")</f>
        <v/>
      </c>
      <c r="E3" s="18"/>
      <c r="F3" s="20"/>
      <c r="G3" s="21">
        <f t="shared" ca="1" si="0"/>
        <v>45984.717425578703</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45984.717425578703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45984.717425578703</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45984.717425578703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45984.717425578703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45984.717425578703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45984.717425578703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45984.717425578703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45984.717425578703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45984.717425578703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45984.717425578703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45984.717425578703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45984.717425578703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45984.717425578703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45984.717425578703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45984.717425578703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45984.717425578703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45984.717425578703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45984.717425578703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45984.717425578703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45984.717425578703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45984.717425578703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45984.717425578703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45984.717425578703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45984.717425578703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45984.717425578703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45984.717425578703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45984.717425578703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45984.717425578703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45984.717425578703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45984.717425578703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45984.717425578703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45984.717425578703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45984.717425578703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45984.717425578703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45984.717425578703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45984.717425578703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45984.717425578703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45984.717425578703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45984.717425578703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45984.717425578703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45984.717425578703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45984.717425578703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45984.717425578703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45984.717425578703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45984.717425578703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45984.717425578703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45984.717425578703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45984.717425578703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45984.717425578703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45984.717425578703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45984.717425578703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45984.717425578703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45984.717425578703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45984.717425578703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45984.717425578703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45984.717425578703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45984.717425578703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45984.717425578703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45984.717425578703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45984.717425578703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45984.717425578703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45984.717425578703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45984.717425578703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45984.717425578703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45984.717425578703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45984.717425578703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45984.717425578703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45984.717425578703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45984.717425578703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45984.717425578703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45984.717425578703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45984.717425578703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45984.717425578703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45984.717425578703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45984.717425578703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45984.717425578703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45984.717425578703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45984.717425578703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45984.717425578703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45984.717425578703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45984.717425578703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45984.717425578703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45984.717425578703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45984.717425578703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45984.717425578703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45984.717425578703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45984.717425578703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45984.717425578703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45984.717425578703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45984.717425578703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45984.717425578703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45984.717425578703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45984.717425578703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45984.717425578703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45984.717425578703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45984.717425578703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45984.717425578703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45984.717425578703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45984.717425578703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45984.717425578703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45984.717425578703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45984.717425578703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45984.717425578703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45984.717425578703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45984.717425578703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45984.717425578703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45984.717425578703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45984.717425578703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45984.717425578703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45984.717425578703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45984.717425578703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45984.717425578703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45984.717425578703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45984.717425578703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45984.717425578703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45984.717425578703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45984.717425578703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45984.717425578703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45984.717425578703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45984.717425578703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45984.717425578703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45984.717425578703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45984.717425578703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45984.717425578703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45984.717425578703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45984.717425578703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45984.717425578703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45984.717425578703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45984.717425578703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45984.717425578703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45984.717425578703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45984.717425578703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45984.717425578703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45984.717425578703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45984.717425578703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45984.717425578703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45984.717425578703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45984.717425578703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45984.717425578703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45984.717425578703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45984.717425578703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45984.717425578703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45984.717425578703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45984.717425578703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45984.717425578703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45984.717425578703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45984.717425578703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45984.717425578703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45984.717425578703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45984.717425578703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45984.717425578703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45984.717425578703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45984.717425578703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45984.717425578703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45984.717425578703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45984.717425578703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45984.717425578703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45984.717425578703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45984.717425578703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45984.717425578703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45984.717425578703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45984.717425578703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45984.717425578703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45984.717425578703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45984.717425578703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45984.717425578703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45984.717425578703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45984.717425578703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45984.717425578703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45984.717425578703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45984.717425578703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45984.717425578703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45984.717425578703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45984.717425578703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45984.717425578703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45984.717425578703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45984.717425578703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45984.717425578703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45984.717425578703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45984.717425578703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45984.717425578703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45984.717425578703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45984.717425578703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45984.717425578703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45984.717425578703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45984.717425578703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45984.717425578703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45984.717425578703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45984.717425578703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45984.717425578703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45984.717425578703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45984.717425578703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45984.717425578703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45984.717425578703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45984.717425578703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45984.717425578703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45984.717425578703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45984.717425578703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45984.717425578703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45984.717425578703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45984.717425578703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45984.717425578703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45984.717425578703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45984.717425578703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45984.717425578703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45984.717425578703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45984.717425578703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45984.717425578703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45984.717425578703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45984.717425578703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45984.717425578703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45984.717425578703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45984.717425578703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45984.717425578703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45984.717425578703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45984.717425578703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45984.717425578703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45984.717425578703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45984.717425578703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45984.717425578703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45984.717425578703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45984.717425578703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45984.717425578703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45984.717425578703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45984.717425578703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45984.717425578703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45984.717425578703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45984.717425578703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45984.717425578703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45984.717425578703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45984.717425578703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45984.717425578703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45984.717425578703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45984.717425578703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45984.717425578703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45984.717425578703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45984.717425578703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45984.717425578703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45984.717425578703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45984.717425578703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45984.717425578703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45984.717425578703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45984.717425578703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45984.717425578703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45984.717425578703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45984.717425578703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45984.717425578703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45984.717425578703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45984.717425578703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45984.717425578703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45984.717425578703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45984.717425578703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45984.717425578703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45984.717425578703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45984.717425578703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45984.717425578703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45984.717425578703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45984.717425578703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45984.717425578703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45984.717425578703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45984.717425578703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45984.717425578703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45984.717425578703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45984.717425578703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45984.717425578703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45984.717425578703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45984.717425578703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45984.717425578703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45984.717425578703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45984.717425578703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45984.717425578703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45984.717425578703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45984.717425578703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45984.717425578703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45984.717425578703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45984.717425578703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45984.717425578703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45984.717425578703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45984.717425578703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45984.717425578703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45984.717425578703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45984.717425578703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45984.717425578703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45984.717425578703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45984.717425578703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45984.717425578703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45984.717425578703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45984.717425578703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45984.717425578703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45984.717425578703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45984.717425578703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45984.717425578703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45984.717425578703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45984.717425578703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45984.717425578703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45984.717425578703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45984.717425578703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45984.717425578703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45984.717425578703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45984.717425578703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45984.717425578703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45984.717425578703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45984.717425578703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45984.717425578703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45984.717425578703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45984.717425578703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45984.717425578703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45984.717425578703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45984.717425578703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45984.717425578703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45984.717425578703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45984.717425578703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45984.717425578703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45984.717425578703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45984.717425578703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45984.717425578703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45984.717425578703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45984.717425578703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45984.717425578703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45984.717425578703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45984.717425578703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45984.717425578703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45984.717425578703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45984.717425578703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45984.717425578703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45984.717425578703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45984.717425578703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45984.717425578703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45984.717425578703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45984.717425578703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45984.717425578703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45984.717425578703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45984.717425578703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45984.717425578703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45984.717425578703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45984.717425578703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45984.717425578703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45984.717425578703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45984.717425578703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45984.717425578703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45984.717425578703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45984.717425578703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45984.717425578703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45984.717425578703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45984.717425578703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45984.717425578703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45984.717425578703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45984.717425578703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45984.717425578703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45984.717425578703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45984.717425578703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45984.717425578703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45984.717425578703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45984.717425578703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45984.717425578703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45984.717425578703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45984.717425578703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45984.717425578703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45984.717425578703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45984.717425578703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45984.717425578703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45984.717425578703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45984.717425578703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45984.717425578703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45984.717425578703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45984.717425578703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45984.717425578703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45984.717425578703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45984.717425578703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45984.717425578703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45984.717425578703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45984.717425578703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45984.717425578703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45984.717425578703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45984.717425578703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45984.717425578703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45984.717425578703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45984.717425578703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45984.717425578703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45984.717425578703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45984.717425578703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45984.717425578703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45984.717425578703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45984.717425578703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45984.717425578703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45984.717425578703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45984.717425578703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45984.717425578703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45984.717425578703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45984.717425578703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45984.717425578703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45984.717425578703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45984.717425578703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45984.717425578703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45984.717425578703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45984.717425578703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45984.717425578703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45984.717425578703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45984.717425578703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45984.717425578703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45984.717425578703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45984.717425578703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45984.717425578703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45984.717425578703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45984.717425578703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45984.717425578703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45984.717425578703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45984.717425578703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45984.717425578703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45984.717425578703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45984.717425578703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45984.717425578703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45984.717425578703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45984.717425578703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45984.717425578703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45984.717425578703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45984.717425578703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45984.717425578703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45984.717425578703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45984.717425578703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45984.717425578703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45984.717425578703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45984.717425578703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45984.717425578703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45984.717425578703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45984.717425578703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45984.717425578703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45984.717425578703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45984.717425578703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45984.717425578703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45984.717425578703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45984.717425578703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45984.717425578703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45984.717425578703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45984.717425578703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45984.717425578703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45984.717425578703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45984.717425578703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45984.717425578703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45984.717425578703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45984.717425578703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45984.717425578703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45984.717425578703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45984.717425578703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45984.717425578703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45984.717425578703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45984.717425578703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45984.717425578703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45984.717425578703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45984.717425578703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45984.717425578703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45984.717425578703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45984.717425578703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45984.717425578703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45984.717425578703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45984.717425578703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45984.717425578703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45984.717425578703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45984.717425578703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45984.717425578703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45984.717425578703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45984.717425578703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45984.717425578703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45984.717425578703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45984.717425578703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45984.717425578703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45984.717425578703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45984.717425578703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45984.717425578703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45984.717425578703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45984.717425578703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45984.717425578703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45984.717425578703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45984.717425578703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45984.717425578703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45984.717425578703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45984.717425578703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45984.717425578703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45984.717425578703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45984.717425578703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45984.717425578703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45984.717425578703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45984.717425578703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45984.717425578703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45984.717425578703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45984.717425578703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45984.717425578703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45984.717425578703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45984.717425578703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45984.717425578703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45984.717425578703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45984.717425578703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45984.717425578703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45984.717425578703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45984.717425578703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45984.717425578703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45984.717425578703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45984.717425578703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45984.717425578703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45984.717425578703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45984.717425578703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45984.717425578703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45984.717425578703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45984.717425578703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45984.717425578703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45984.717425578703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45984.717425578703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45984.717425578703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45984.717425578703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45984.717425578703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45984.717425578703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45984.717425578703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45984.717425578703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45984.717425578703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45984.717425578703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45984.717425578703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45984.717425578703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45984.717425578703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45984.717425578703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45984.717425578703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45984.717425578703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45984.717425578703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45984.717425578703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45984.717425578703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45984.717425578703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45984.717425578703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45984.717425578703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45984.717425578703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45984.717425578703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45984.717425578703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45984.717425578703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45984.717425578703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45984.717425578703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45984.717425578703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45984.717425578703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45984.717425578703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45984.717425578703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45984.717425578703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45984.717425578703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45984.717425578703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45984.717425578703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45984.717425578703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45984.717425578703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45984.717425578703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45984.717425578703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45984.717425578703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45984.717425578703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45984.717425578703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45984.717425578703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45984.717425578703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45984.717425578703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45984.717425578703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45984.717425578703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45984.717425578703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45984.717425578703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45984.717425578703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45984.717425578703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45984.717425578703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45984.717425578703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45984.717425578703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45984.717425578703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45984.717425578703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45984.717425578703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45984.717425578703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45984.717425578703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45984.717425578703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45984.717425578703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45984.717425578703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45984.717425578703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45984.717425578703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45984.717425578703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45984.717425578703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45984.717425578703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45984.717425578703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45984.717425578703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45984.717425578703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45984.717425578703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45984.717425578703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45984.717425578703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45984.717425578703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45984.717425578703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45984.717425578703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45984.717425578703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45984.717425578703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45984.717425578703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45984.717425578703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45984.717425578703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45984.717425578703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45984.717425578703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45984.717425578703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45984.717425578703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45984.717425578703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45984.717425578703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45984.717425578703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45984.717425578703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45984.717425578703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45984.717425578703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45984.717425578703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45984.717425578703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45984.717425578703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45984.717425578703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45984.717425578703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45984.717425578703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45984.717425578703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45984.717425578703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45984.717425578703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45984.717425578703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45984.717425578703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45984.717425578703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45984.717425578703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45984.717425578703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45984.717425578703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45984.717425578703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45984.717425578703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45984.717425578703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45984.717425578703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45984.717425578703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45984.717425578703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45984.717425578703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45984.717425578703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45984.717425578703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45984.717425578703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45984.717425578703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45984.717425578703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45984.717425578703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45984.717425578703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45984.717425578703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45984.717425578703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45984.717425578703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45984.717425578703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45984.717425578703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45984.717425578703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45984.717425578703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45984.717425578703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45984.717425578703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45984.717425578703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45984.717425578703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45984.717425578703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45984.717425578703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45984.717425578703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45984.717425578703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45984.717425578703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45984.717425578703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45984.717425578703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45984.717425578703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45984.717425578703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45984.717425578703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45984.717425578703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45984.717425578703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45984.717425578703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45984.717425578703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45984.717425578703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45984.717425578703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45984.717425578703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45984.717425578703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45984.717425578703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45984.717425578703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45984.717425578703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45984.717425578703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45984.717425578703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45984.717425578703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45984.717425578703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45984.717425578703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45984.717425578703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45984.717425578703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45984.717425578703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45984.717425578703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45984.717425578703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45984.717425578703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45984.717425578703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45984.717425578703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45984.717425578703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45984.717425578703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45984.717425578703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45984.717425578703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45984.717425578703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45984.717425578703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45984.717425578703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45984.717425578703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45984.717425578703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45984.717425578703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45984.717425578703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45984.717425578703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45984.717425578703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45984.717425578703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45984.717425578703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45984.717425578703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45984.717425578703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45984.717425578703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45984.717425578703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45984.717425578703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45984.717425578703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45984.717425578703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45984.717425578703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45984.717425578703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45984.717425578703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45984.717425578703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45984.717425578703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45984.717425578703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45984.717425578703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45984.717425578703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45984.717425578703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45984.717425578703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45984.717425578703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45984.717425578703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45984.717425578703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45984.717425578703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45984.717425578703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45984.717425578703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45984.717425578703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45984.717425578703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45984.717425578703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45984.717425578703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45984.717425578703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45984.717425578703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45984.717425578703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45984.717425578703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45984.717425578703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45984.717425578703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45984.717425578703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45984.717425578703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45984.717425578703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45984.717425578703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45984.717425578703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45984.717425578703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45984.717425578703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45984.717425578703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45984.717425578703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45984.717425578703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45984.717425578703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45984.717425578703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45984.717425578703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45984.717425578703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45984.717425578703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45984.717425578703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45984.717425578703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45984.717425578703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45984.717425578703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45984.717425578703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45984.717425578703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45984.717425578703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45984.717425578703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45984.717425578703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45984.717425578703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45984.717425578703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45984.717425578703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45984.717425578703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45984.717425578703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45984.717425578703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45984.717425578703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45984.717425578703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45984.717425578703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45984.717425578703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45984.717425578703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45984.717425578703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45984.717425578703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45984.717425578703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45984.717425578703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45984.717425578703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45984.717425578703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45984.717425578703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45984.717425578703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45984.717425578703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45984.717425578703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45984.717425578703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45984.717425578703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45984.717425578703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45984.717425578703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45984.717425578703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45984.717425578703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45984.717425578703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45984.717425578703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45984.717425578703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45984.717425578703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45984.717425578703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45984.717425578703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45984.717425578703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45984.717425578703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45984.717425578703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45984.717425578703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45984.717425578703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45984.717425578703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45984.717425578703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45984.717425578703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45984.717425578703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45984.717425578703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45984.717425578703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45984.717425578703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45984.717425578703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45984.717425578703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45984.717425578703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45984.717425578703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45984.717425578703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45984.717425578703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45984.717425578703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45984.717425578703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45984.717425578703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45984.717425578703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45984.717425578703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45984.717425578703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45984.717425578703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45984.717425578703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45984.717425578703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45984.717425578703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45984.717425578703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45984.717425578703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45984.717425578703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45984.717425578703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45984.717425578703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45984.717425578703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45984.717425578703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45984.717425578703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45984.717425578703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45984.717425578703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45984.717425578703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45984.717425578703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45984.717425578703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45984.717425578703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45984.717425578703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45984.717425578703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45984.717425578703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45984.717425578703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45984.717425578703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45984.717425578703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45984.717425578703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45984.717425578703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45984.717425578703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45984.717425578703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45984.717425578703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45984.717425578703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45984.717425578703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45984.717425578703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45984.717425578703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45984.717425578703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45984.717425578703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45984.717425578703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45984.717425578703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45984.717425578703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45984.717425578703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45984.717425578703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45984.717425578703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45984.717425578703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45984.717425578703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45984.717425578703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45984.717425578703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45984.717425578703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45984.717425578703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45984.717425578703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45984.717425578703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45984.717425578703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45984.717425578703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45984.717425578703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45984.717425578703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45984.717425578703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45984.717425578703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45984.717425578703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45984.717425578703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45984.717425578703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45984.717425578703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45984.717425578703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45984.717425578703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45984.717425578703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45984.717425578703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45984.717425578703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45984.717425578703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45984.717425578703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45984.717425578703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45984.717425578703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45984.717425578703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45984.717425578703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45984.717425578703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45984.717425578703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45984.717425578703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45984.717425578703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45984.717425578703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45984.717425578703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45984.717425578703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45984.717425578703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45984.717425578703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45984.717425578703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45984.717425578703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45984.717425578703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45984.717425578703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45984.717425578703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45984.717425578703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45984.717425578703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45984.717425578703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45984.717425578703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45984.717425578703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45984.717425578703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45984.717425578703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45984.717425578703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45984.717425578703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45984.717425578703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45984.717425578703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45984.717425578703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45984.717425578703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45984.717425578703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45984.717425578703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45984.717425578703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45984.717425578703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45984.717425578703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45984.717425578703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45984.717425578703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45984.717425578703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45984.717425578703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45984.717425578703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45984.717425578703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45984.717425578703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45984.717425578703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45984.717425578703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45984.717425578703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45984.717425578703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45984.717425578703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45984.717425578703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45984.717425578703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45984.717425578703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45984.717425578703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45984.717425578703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45984.717425578703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45984.717425578703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45984.717425578703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45984.717425578703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45984.717425578703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45984.717425578703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45984.717425578703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45984.717425578703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45984.717425578703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45984.717425578703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45984.717425578703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45984.717425578703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45984.717425578703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45984.717425578703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45984.717425578703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45984.717425578703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45984.717425578703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45984.717425578703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45984.717425578703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45984.717425578703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45984.717425578703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45984.717425578703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45984.717425578703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45984.717425578703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45984.717425578703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45984.717425578703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45984.717425578703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45984.717425578703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45984.717425578703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45984.717425578703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45984.717425578703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45984.717425578703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45984.717425578703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45984.717425578703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45984.717425578703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45984.717425578703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45984.717425578703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45984.717425578703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45984.717425578703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45984.717425578703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45984.717425578703</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1"/>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281.23670798610692</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0.22431180555577157</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45" ca="1" si="0">IFERROR(NOW()-F4,"")</f>
        <v>45984.717425578703</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2</v>
      </c>
      <c r="D5" s="91" t="s">
        <v>37323</v>
      </c>
      <c r="E5" s="94" t="s">
        <v>39021</v>
      </c>
      <c r="F5" s="95">
        <v>45984.5622337963</v>
      </c>
      <c r="G5" s="96">
        <f t="shared" ca="1" si="0"/>
        <v>0.15519178240356268</v>
      </c>
      <c r="H5" s="95">
        <v>45984.546261574076</v>
      </c>
      <c r="I5" s="113" t="str">
        <f>IFERROR(VLOOKUP(D5,DB!A:F,6,0),"")</f>
        <v>SCECO</v>
      </c>
      <c r="J5" s="113" t="str">
        <f>IFERROR(VLOOKUP(D5,DB!A:G,7,0),"")</f>
        <v>Dead</v>
      </c>
      <c r="K5" s="97" t="s">
        <v>39116</v>
      </c>
      <c r="L5" s="91" t="str">
        <f>IFERROR(VLOOKUP(D5,DB!A:I,9,0),"")</f>
        <v>Latis</v>
      </c>
    </row>
    <row r="6" spans="1:16" ht="15" customHeight="1">
      <c r="A6" s="113" t="s">
        <v>39117</v>
      </c>
      <c r="B6" s="113" t="str">
        <f>IFERROR(VLOOKUP(D6,DB!A:K,11,0),"")</f>
        <v>R4</v>
      </c>
      <c r="C6" s="93">
        <v>3</v>
      </c>
      <c r="D6" s="91" t="s">
        <v>35231</v>
      </c>
      <c r="E6" s="94" t="s">
        <v>39021</v>
      </c>
      <c r="F6" s="95">
        <v>45984.658379629633</v>
      </c>
      <c r="G6" s="96">
        <f t="shared" ca="1" si="0"/>
        <v>5.9045949070423376E-2</v>
      </c>
      <c r="H6" s="95">
        <v>45984.613020833334</v>
      </c>
      <c r="I6" s="113" t="str">
        <f>IFERROR(VLOOKUP(D6,DB!A:F,6,0),"")</f>
        <v>Generator-SG</v>
      </c>
      <c r="J6" s="113" t="str">
        <f>IFERROR(VLOOKUP(D6,DB!A:G,7,0),"")</f>
        <v>Vandalized</v>
      </c>
      <c r="K6" s="97" t="s">
        <v>39118</v>
      </c>
      <c r="L6" s="91" t="str">
        <f>IFERROR(VLOOKUP(D6,DB!A:I,9,0),"")</f>
        <v>Latis</v>
      </c>
    </row>
    <row r="7" spans="1:16" ht="15" customHeight="1">
      <c r="A7" s="113"/>
      <c r="B7" s="113" t="str">
        <f>IFERROR(VLOOKUP(D7,DB!A:K,11,0),"")</f>
        <v>R4</v>
      </c>
      <c r="C7" s="93">
        <v>1</v>
      </c>
      <c r="D7" s="91" t="s">
        <v>29913</v>
      </c>
      <c r="E7" s="94"/>
      <c r="F7" s="95"/>
      <c r="G7" s="96">
        <f t="shared" ca="1" si="0"/>
        <v>45984.717425578703</v>
      </c>
      <c r="H7" s="95">
        <v>45984.695104166669</v>
      </c>
      <c r="I7" s="113" t="str">
        <f>IFERROR(VLOOKUP(D7,DB!A:F,6,0),"")</f>
        <v>SCECO</v>
      </c>
      <c r="J7" s="113" t="str">
        <f>IFERROR(VLOOKUP(D7,DB!A:G,7,0),"")</f>
        <v>Vandalized</v>
      </c>
      <c r="K7" s="97" t="s">
        <v>39119</v>
      </c>
      <c r="L7" s="91" t="str">
        <f>IFERROR(VLOOKUP(D7,DB!A:I,9,0),"")</f>
        <v>Latis</v>
      </c>
    </row>
    <row r="8" spans="1:16" ht="15" customHeight="1">
      <c r="A8" s="113"/>
      <c r="B8" s="113" t="str">
        <f>IFERROR(VLOOKUP(D8,DB!A:K,11,0),"")</f>
        <v/>
      </c>
      <c r="C8" s="93"/>
      <c r="D8" s="91"/>
      <c r="E8" s="94"/>
      <c r="F8" s="95"/>
      <c r="G8" s="96">
        <f t="shared" ca="1" si="0"/>
        <v>45984.717425578703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45984.717425578703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45984.717425578703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45984.717425578703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45984.717425578703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45984.717425578703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45984.717425578703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45984.717425578703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45984.717425578703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45984.717425578703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45984.717425578703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45984.717425578703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45984.717425578703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45984.717425578703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45984.717425578703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45984.717425578703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45984.717425578703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45984.717425578703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45984.717425578703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45984.717425578703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45984.717425578703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45984.717425578703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45984.717425578703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45984.717425578703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45984.717425578703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45984.717425578703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45984.717425578703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45984.717425578703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45984.717425578703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45984.717425578703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45984.717425578703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45984.717425578703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45984.717425578703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45984.717425578703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45984.717425578703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45984.717425578703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45984.717425578703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45984.717425578703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ref="G46:G109" ca="1" si="1">IFERROR(NOW()-F46,"")</f>
        <v>45984.717425578703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45984.717425578703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45984.717425578703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45984.717425578703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45984.717425578703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45984.717425578703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45984.717425578703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45984.717425578703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45984.717425578703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45984.717425578703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45984.717425578703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45984.717425578703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45984.717425578703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45984.717425578703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45984.717425578703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45984.717425578703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45984.717425578703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45984.717425578703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45984.717425578703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45984.717425578703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45984.717425578703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45984.717425578703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45984.717425578703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45984.717425578703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45984.717425578703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45984.717425578703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45984.717425578703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45984.717425578703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45984.717425578703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45984.717425578703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45984.717425578703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45984.717425578703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45984.717425578703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45984.717425578703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45984.717425578703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45984.717425578703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45984.717425578703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45984.717425578703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45984.717425578703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45984.717425578703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45984.717425578703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45984.717425578703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45984.717425578703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45984.717425578703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45984.717425578703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45984.717425578703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45984.717425578703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45984.717425578703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45984.717425578703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45984.717425578703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45984.717425578703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45984.717425578703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45984.717425578703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45984.717425578703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45984.717425578703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45984.717425578703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45984.717425578703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45984.717425578703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45984.717425578703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45984.717425578703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45984.717425578703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45984.717425578703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45984.717425578703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45984.717425578703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ref="G110:G173" ca="1" si="2">IFERROR(NOW()-F110,"")</f>
        <v>45984.717425578703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45984.717425578703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45984.717425578703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45984.717425578703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45984.717425578703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45984.717425578703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45984.717425578703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45984.717425578703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45984.717425578703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45984.717425578703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45984.717425578703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45984.717425578703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45984.717425578703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45984.717425578703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45984.717425578703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45984.717425578703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45984.717425578703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45984.717425578703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45984.717425578703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45984.717425578703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45984.717425578703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45984.717425578703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45984.717425578703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45984.717425578703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45984.717425578703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45984.717425578703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45984.717425578703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45984.717425578703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45984.717425578703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45984.717425578703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45984.717425578703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45984.717425578703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45984.717425578703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45984.717425578703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45984.717425578703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45984.717425578703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45984.717425578703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45984.717425578703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45984.717425578703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45984.717425578703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45984.717425578703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45984.717425578703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45984.717425578703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45984.717425578703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45984.717425578703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45984.717425578703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45984.717425578703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45984.717425578703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45984.717425578703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45984.717425578703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45984.717425578703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45984.717425578703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45984.717425578703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45984.717425578703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45984.717425578703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45984.717425578703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45984.717425578703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45984.717425578703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45984.717425578703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45984.717425578703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45984.717425578703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45984.717425578703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45984.717425578703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45984.717425578703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ref="G174:G237" ca="1" si="3">IFERROR(NOW()-F174,"")</f>
        <v>45984.717425578703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45984.717425578703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45984.717425578703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45984.717425578703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45984.717425578703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45984.717425578703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45984.717425578703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45984.717425578703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45984.717425578703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45984.717425578703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45984.717425578703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45984.717425578703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45984.717425578703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45984.717425578703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45984.717425578703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45984.717425578703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45984.717425578703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45984.717425578703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45984.717425578703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45984.717425578703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45984.717425578703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45984.717425578703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45984.717425578703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45984.717425578703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45984.717425578703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45984.717425578703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45984.717425578703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45984.717425578703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45984.717425578703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45984.717425578703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45984.717425578703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45984.717425578703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45984.717425578703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45984.717425578703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45984.717425578703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45984.717425578703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45984.717425578703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45984.717425578703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45984.717425578703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45984.717425578703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45984.717425578703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45984.717425578703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45984.717425578703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45984.717425578703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45984.717425578703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45984.717425578703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45984.717425578703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45984.717425578703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45984.717425578703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45984.717425578703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45984.717425578703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45984.717425578703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45984.717425578703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45984.717425578703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45984.717425578703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45984.717425578703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45984.717425578703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45984.717425578703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45984.717425578703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45984.717425578703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45984.717425578703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45984.717425578703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45984.717425578703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45984.717425578703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ref="G238:G301" ca="1" si="4">IFERROR(NOW()-F238,"")</f>
        <v>45984.717425578703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45984.717425578703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45984.717425578703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45984.717425578703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45984.717425578703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45984.717425578703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45984.717425578703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45984.717425578703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45984.717425578703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45984.717425578703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45984.717425578703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45984.717425578703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45984.717425578703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45984.717425578703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45984.717425578703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45984.717425578703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45984.717425578703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45984.717425578703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45984.717425578703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45984.717425578703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45984.717425578703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45984.717425578703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45984.717425578703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45984.717425578703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45984.717425578703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45984.717425578703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45984.717425578703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45984.717425578703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45984.717425578703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45984.717425578703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45984.717425578703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45984.717425578703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45984.717425578703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45984.717425578703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45984.717425578703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45984.717425578703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45984.717425578703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45984.717425578703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45984.717425578703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45984.717425578703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45984.717425578703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45984.717425578703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45984.717425578703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45984.717425578703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45984.717425578703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45984.717425578703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45984.717425578703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45984.717425578703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45984.717425578703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45984.717425578703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45984.717425578703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45984.717425578703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45984.717425578703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45984.717425578703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45984.717425578703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45984.717425578703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45984.717425578703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45984.717425578703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45984.717425578703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45984.717425578703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45984.717425578703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45984.717425578703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45984.717425578703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45984.717425578703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ref="G302:G365" ca="1" si="5">IFERROR(NOW()-F302,"")</f>
        <v>45984.717425578703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45984.717425578703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45984.717425578703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45984.717425578703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45984.717425578703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45984.717425578703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45984.717425578703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45984.717425578703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45984.717425578703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45984.717425578703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45984.717425578703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45984.717425578703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45984.717425578703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45984.717425578703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45984.717425578703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45984.717425578703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45984.717425578703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45984.717425578703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45984.717425578703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45984.717425578703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45984.717425578703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45984.717425578703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45984.717425578703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45984.717425578703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45984.717425578703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45984.717425578703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45984.717425578703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45984.717425578703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45984.717425578703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45984.717425578703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45984.717425578703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45984.717425578703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45984.717425578703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45984.717425578703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45984.717425578703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45984.717425578703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45984.717425578703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45984.717425578703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45984.717425578703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45984.717425578703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45984.717425578703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45984.717425578703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45984.717425578703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45984.717425578703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45984.717425578703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45984.717425578703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45984.717425578703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45984.717425578703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45984.717425578703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45984.717425578703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45984.717425578703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45984.717425578703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45984.717425578703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45984.717425578703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45984.717425578703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45984.717425578703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45984.717425578703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45984.717425578703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45984.717425578703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45984.717425578703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45984.717425578703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45984.717425578703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45984.717425578703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45984.717425578703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ref="G366:G411" ca="1" si="6">IFERROR(NOW()-F366,"")</f>
        <v>45984.717425578703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45984.717425578703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45984.717425578703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45984.717425578703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45984.717425578703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45984.717425578703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45984.717425578703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45984.717425578703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45984.717425578703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45984.717425578703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45984.717425578703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45984.717425578703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45984.717425578703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45984.717425578703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45984.717425578703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45984.717425578703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45984.717425578703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45984.717425578703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45984.717425578703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45984.717425578703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45984.717425578703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45984.717425578703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45984.717425578703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45984.717425578703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45984.717425578703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45984.717425578703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45984.717425578703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45984.717425578703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45984.717425578703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45984.717425578703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45984.717425578703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45984.717425578703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45984.717425578703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45984.717425578703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45984.717425578703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45984.717425578703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45984.717425578703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45984.717425578703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45984.717425578703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45984.717425578703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45984.717425578703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45984.717425578703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45984.717425578703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45984.717425578703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45984.717425578703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45984.717425578703</v>
      </c>
      <c r="H411" s="95"/>
      <c r="I411" s="113" t="str">
        <f>IFERROR(VLOOKUP(D411,DB!A:F,6,0),"")</f>
        <v/>
      </c>
      <c r="J411" s="113" t="str">
        <f>IFERROR(VLOOKUP(D411,DB!A:G,7,0),"")</f>
        <v/>
      </c>
      <c r="K411" s="97"/>
      <c r="L411" s="91" t="str">
        <f>IFERROR(VLOOKUP(D411,DB!A:I,9,0),"")</f>
        <v/>
      </c>
    </row>
  </sheetData>
  <dataValidations count="2">
    <dataValidation allowBlank="1" showInputMessage="1" showErrorMessage="1" sqref="E1" xr:uid="{A4F81451-56CC-4543-9497-104C4E44EE4B}"/>
    <dataValidation type="list" allowBlank="1" showInputMessage="1" showErrorMessage="1" sqref="E2:E4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6"/>
  <sheetViews>
    <sheetView tabSelected="1"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92.885365393514803</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39100</v>
      </c>
      <c r="F3" s="38">
        <v>45926.188877314817</v>
      </c>
      <c r="G3" s="108">
        <f t="shared" ref="G3" ca="1" si="0">IFERROR(NOW()-F3,"")</f>
        <v>58.528548263886478</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39100</v>
      </c>
      <c r="F4" s="110">
        <v>45948.661111111112</v>
      </c>
      <c r="G4" s="111">
        <f t="shared" ref="G4" ca="1" si="1">IFERROR(NOW()-F4,"")</f>
        <v>36.05631446759071</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3.3441269675895455</v>
      </c>
      <c r="H5" s="122">
        <v>45981.360798611109</v>
      </c>
      <c r="I5" s="109" t="str">
        <f>IFERROR(VLOOKUP(D5,DB!A:F,6,0),"")</f>
        <v>SCECO</v>
      </c>
      <c r="J5" s="109" t="str">
        <f>IFERROR(VLOOKUP(D5,DB!A:G,7,0),"")</f>
        <v>Dead</v>
      </c>
      <c r="K5" s="109" t="s">
        <v>39127</v>
      </c>
      <c r="L5" s="109" t="str">
        <f>IFERROR(VLOOKUP(D5,DB!A:I,9,0),"")</f>
        <v>Latis</v>
      </c>
    </row>
    <row r="6" spans="1:13">
      <c r="A6" s="109"/>
      <c r="B6" s="109" t="str">
        <f>IFERROR(VLOOKUP(D6,DB!A:K,11,0),"")</f>
        <v/>
      </c>
      <c r="C6" s="109"/>
      <c r="D6" s="109"/>
      <c r="E6" s="109"/>
      <c r="F6" s="109"/>
      <c r="G6" s="111">
        <f ca="1">IFERROR(NOW()-F6,"")</f>
        <v>45984.717425462964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45984.717425462964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45984.717425462964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45984.717425462964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45984.717425462964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45984.717425462964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45984.717425578703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45984.717425578703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45984.717425578703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45984.717425578703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45984.717425578703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45984.717425578703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45984.717425578703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45984.717425578703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45984.717425578703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45984.717425578703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45984.717425578703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45984.717425578703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45984.717425578703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45984.717425578703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45984.717425578703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45984.717425578703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45984.717425578703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45984.717425578703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45984.717425578703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45984.717425578703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45984.717425578703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45984.717425578703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45984.717425578703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45984.717425578703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45984.717425578703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45984.717425578703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45984.717425578703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45984.717425578703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45984.717425578703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45984.717425578703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45984.717425578703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45984.717425578703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45984.717425578703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45984.717425578703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45984.717425578703</v>
      </c>
      <c r="H46" s="109"/>
      <c r="I46" s="109" t="str">
        <f>IFERROR(VLOOKUP(D46,DB!A:F,6,0),"")</f>
        <v/>
      </c>
      <c r="J46" s="109" t="str">
        <f>IFERROR(VLOOKUP(D46,DB!A:G,7,0),"")</f>
        <v/>
      </c>
      <c r="K46" s="109"/>
      <c r="L46" s="109" t="str">
        <f>IFERROR(VLOOKUP(D46,DB!A:I,9,0),"")</f>
        <v/>
      </c>
    </row>
    <row r="47" spans="1:12">
      <c r="A47" s="125"/>
      <c r="B47" s="125" t="str">
        <f>IFERROR(VLOOKUP(D47,DB!A:K,11,0),"")</f>
        <v/>
      </c>
      <c r="C47" s="125"/>
      <c r="D47" s="125"/>
      <c r="E47" s="125"/>
      <c r="F47" s="126"/>
      <c r="G47" s="111">
        <f ca="1">IFERROR(NOW()-F47,"")</f>
        <v>45984.717425578703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45984.717425578703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45984.717425578703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45984.717425578703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45984.717425578703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45984.717425578703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45984.717425578703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45984.717425578703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45984.717425578703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45984.717425578703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45984.717425578703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45984.717425578703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45984.717425578703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45984.717425578703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45984.717425578703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45984.717425578703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45984.717425578703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45984.717425578703</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45984.717425578703</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45984.717425578703</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45984.717425578703</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45984.717425578703</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45984.717425578703</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45984.717425578703</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45984.717425578703</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45984.717425578703</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45984.717425578703</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45984.717425578703</v>
      </c>
      <c r="H74" s="126"/>
      <c r="I74" s="125" t="str">
        <f>IFERROR(VLOOKUP(D74,DB!A:F,6,0),"")</f>
        <v/>
      </c>
      <c r="J74" s="125" t="str">
        <f>IFERROR(VLOOKUP(D74,DB!A:G,7,0),"")</f>
        <v/>
      </c>
      <c r="K74" s="125"/>
      <c r="L74" s="125" t="str">
        <f>IFERROR(VLOOKUP(D74,DB!A:I,9,0),"")</f>
        <v/>
      </c>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45984.71742523148</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45984.71742523148</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45984.71742523148</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45984.71742523148</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45984.71742523148</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45984.71742523148</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45984.71742523148</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45984.71742523148</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45984.71742523148</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45984.71742523148</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45984.71742523148</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45984.71742523148</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45984.71742523148</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45984.71742523148</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45984.71742523148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45984.71742523148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45984.71742523148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45984.71742523148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45984.71742523148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45984.71742523148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45984.71742523148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45984.71742523148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45984.71742523148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45984.71742523148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45984.71742523148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45984.71742523148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45984.71742523148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45984.71742523148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45984.71742523148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45984.71742523148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45984.71742523148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45984.71742523148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45984.71742523148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45984.71742523148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45984.71742523148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45984.71742523148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45984.71742523148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45984.71742523148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45984.71742523148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45984.71742523148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45984.71742523148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45984.71742523148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45984.71742523148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45984.71742523148</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2025-11-23T14:13:08Z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