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29" documentId="120_S{2AC9BD13-BADA-5192-A53E-5A8FF88502F6}" xr6:coauthVersionLast="47" xr6:coauthVersionMax="47" xr10:uidLastSave="{82F6511D-7FB8-4015-834C-1F8462326512}"/>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6" i="5"/>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<sst xmlns="http://schemas.openxmlformats.org/spreadsheetml/2006/main" count="180279" uniqueCount="39124">
  <si>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</si>
  <si>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</si>
  <si>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</si>
  <si>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</si>
  <si>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</si>
  <si>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</si>
  <si>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</si>
  <si>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</si>
  <si>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</si>
  <si>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</si>
  <si>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</si>
  <si>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</si>
  <si>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</si>
  <si>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</si>
  <si>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</si>
  <si>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</si>
  <si>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</si>
  <si>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</si>
  <si>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</si>
  <si>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</si>
  <si>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</si>
  <si>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</si>
  <si>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</si>
  <si>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</si>
  <si>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</si>
  <si>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</si>
  <si>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</si>
  <si>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</si>
  <si>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</si>
  <si>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</si>
  <si>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</si>
  <si>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</si>
  <si>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</si>
  <si>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</si>
  <si>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</si>
  <si>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</si>
  <si>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</si>
  <si>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</si>
  <si>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</si>
  <si>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</si>
  <si>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</si>
  <si>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</si>
  <si>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</si>
  <si>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</si>
  <si>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</si>
  <si>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</si>
  <si>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</si>
  <si>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</si>
  <si>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</si>
  <si>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</si>
  <si>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</si>
  <si>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</si>
  <si>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</si>
  <si>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</si>
  <si>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</si>
  <si>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</si>
  <si>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</si>
  <si>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</si>
  <si>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</si>
  <si>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</si>
  <si>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</si>
  <si>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</si>
  <si>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</si>
  <si>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</si>
  <si>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</si>
  <si>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</si>
  <si>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</si>
  <si>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</si>
  <si>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</si>
  <si>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</si>
  <si>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</si>
  <si>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</si>
  <si>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</si>
  <si>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</si>
  <si>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</si>
  <si>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</si>
  <si>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</si>
  <si>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</si>
  <si>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</si>
  <si>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</si>
  <si>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</si>
  <si>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</si>
  <si>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</si>
  <si>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</si>
  <si>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</si>
  <si>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</si>
  <si>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</si>
  <si>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</si>
  <si>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</si>
  <si>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</si>
  <si>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</si>
  <si>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</si>
  <si>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</si>
  <si>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</si>
  <si>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</si>
  <si>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</si>
  <si>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</si>
  <si>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</si>
  <si>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</si>
  <si>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</si>
  <si>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</si>
  <si>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</si>
  <si>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</si>
  <si>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</si>
  <si>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</si>
  <si>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</si>
  <si>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</si>
  <si>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</si>
  <si>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</si>
  <si>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</si>
  <si>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</si>
  <si>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</si>
  <si>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</si>
  <si>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</si>
  <si>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</si>
  <si>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</si>
  <si>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</si>
  <si>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</si>
  <si>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</si>
  <si>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</si>
  <si>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</si>
  <si>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</si>
  <si>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</si>
  <si>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</si>
  <si>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</si>
  <si>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</si>
  <si>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</si>
  <si>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</si>
  <si>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</si>
  <si>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</si>
  <si>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</si>
  <si>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</si>
  <si>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</si>
  <si>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</si>
  <si>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</si>
  <si>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</si>
  <si>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</si>
  <si>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</si>
  <si>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</si>
  <si>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</si>
  <si>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</si>
  <si>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</si>
  <si>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</si>
  <si>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</si>
  <si>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</si>
  <si>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</si>
  <si>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</si>
  <si>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</si>
  <si>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</si>
  <si>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</si>
  <si>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</si>
  <si>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</si>
  <si>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</si>
  <si>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</si>
  <si>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</si>
  <si>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</si>
  <si>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</si>
  <si>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</si>
  <si>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</si>
  <si>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</si>
  <si>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</si>
  <si>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</si>
  <si>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</si>
  <si>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</si>
  <si>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</si>
  <si>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</si>
  <si>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</si>
  <si>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</si>
  <si>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</si>
  <si>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</si>
  <si>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</si>
  <si>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</si>
  <si>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</si>
  <si>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</si>
  <si>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</si>
  <si>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</si>
  <si>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</si>
  <si>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</si>
  <si>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</si>
  <si>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</si>
  <si>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</si>
  <si>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</si>
  <si>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</si>
  <si>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</si>
  <si>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</si>
  <si>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</si>
  <si>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</si>
  <si>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</si>
  <si>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</si>
  <si>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</si>
  <si>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</si>
  <si>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</si>
  <si>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</si>
  <si>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</si>
  <si>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</si>
  <si>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</si>
  <si>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</si>
  <si>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</si>
  <si>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</si>
  <si>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</si>
  <si>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</si>
  <si>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</si>
  <si>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</si>
  <si>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</si>
  <si>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</si>
  <si>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</si>
  <si>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</si>
  <si>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</si>
  <si>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</si>
  <si>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</si>
  <si>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</si>
  <si>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</si>
  <si>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</si>
  <si>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</si>
  <si>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</si>
  <si>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</si>
  <si>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</si>
  <si>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</si>
  <si>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</si>
  <si>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</si>
  <si>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</si>
  <si>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</si>
  <si>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</si>
  <si>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</si>
  <si>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</si>
  <si>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</si>
  <si>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</si>
  <si>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</si>
  <si>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</si>
  <si>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</si>
  <si>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</si>
  <si>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</si>
  <si>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</si>
  <si>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</si>
  <si>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</si>
  <si>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</si>
  <si>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</si>
  <si>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</si>
  <si>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</si>
  <si>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</si>
  <si>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</si>
  <si>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</si>
  <si>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</si>
  <si>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</si>
  <si>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</si>
  <si>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</si>
  <si>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</si>
  <si>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</si>
  <si>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</si>
  <si>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</si>
  <si>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</si>
  <si>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</si>
  <si>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</si>
  <si>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</si>
  <si>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</si>
  <si>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</si>
  <si>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</si>
  <si>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</si>
  <si>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</si>
  <si>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</si>
  <si>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</si>
  <si>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</si>
  <si>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</si>
  <si>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</si>
  <si>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</si>
  <si>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</si>
  <si>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</si>
  <si>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</si>
  <si>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</si>
  <si>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</si>
  <si>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</si>
  <si>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</si>
  <si>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</si>
  <si>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</si>
  <si>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</si>
  <si>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</si>
  <si>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</si>
  <si>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</si>
  <si>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</si>
  <si>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</si>
  <si>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</si>
  <si>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</si>
  <si>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</si>
  <si>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</si>
  <si>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</si>
  <si>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</si>
  <si>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</si>
  <si>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</si>
  <si>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</si>
  <si>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</si>
  <si>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</si>
  <si>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</si>
  <si>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</si>
  <si>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</si>
  <si>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</si>
  <si>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</si>
  <si>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</si>
  <si>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</si>
  <si>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</si>
  <si>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</si>
  <si>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</si>
  <si>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</si>
  <si>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</si>
  <si>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</si>
  <si>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</si>
  <si>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</si>
  <si>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</si>
  <si>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</si>
  <si>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</si>
  <si>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</si>
  <si>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</si>
  <si>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</si>
  <si>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</si>
  <si>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</si>
  <si>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</si>
  <si>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</si>
  <si>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</si>
  <si>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</si>
  <si>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</si>
  <si>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</si>
  <si>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</si>
  <si>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</si>
  <si>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</si>
  <si>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</si>
  <si>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</si>
  <si>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</si>
  <si>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</si>
  <si>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</si>
  <si>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</si>
  <si>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</si>
  <si>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</si>
  <si>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</si>
  <si>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</si>
  <si>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</si>
  <si>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</si>
  <si>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</si>
  <si>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</si>
  <si>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</si>
  <si>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</si>
  <si>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</si>
  <si>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</si>
  <si>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</si>
  <si>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</si>
  <si>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</si>
  <si>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</si>
  <si>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</si>
  <si>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</si>
  <si>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</si>
  <si>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</si>
  <si>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</si>
  <si>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</si>
  <si>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</si>
  <si>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</si>
  <si>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</si>
  <si>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</si>
  <si>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</si>
  <si>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</si>
  <si>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</si>
  <si>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</si>
  <si>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</si>
  <si>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</si>
  <si>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</si>
  <si>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</si>
  <si>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</si>
  <si>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</si>
  <si>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</si>
  <si>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</si>
  <si>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</si>
  <si>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</si>
  <si>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</si>
  <si>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</si>
  <si>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</si>
  <si>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</si>
  <si>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</si>
  <si>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</si>
  <si>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</si>
  <si>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</si>
  <si>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</si>
  <si>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</si>
  <si>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</si>
  <si>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</si>
  <si>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</si>
  <si>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</si>
  <si>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</si>
  <si>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</si>
  <si>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</si>
  <si>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</si>
  <si>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</si>
  <si>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</si>
  <si>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</si>
  <si>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</si>
  <si>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</si>
  <si>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</si>
  <si>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</si>
  <si>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</si>
  <si>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</si>
  <si>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</si>
  <si>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</si>
  <si>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</si>
  <si>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</si>
  <si>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</si>
  <si>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</si>
  <si>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</si>
  <si>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</si>
  <si>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</si>
  <si>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</si>
  <si>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</si>
  <si>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</si>
  <si>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</si>
  <si>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</si>
  <si>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</si>
  <si>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</si>
  <si>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</si>
  <si>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</si>
  <si>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</si>
  <si>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</si>
  <si>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</si>
  <si>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</si>
  <si>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</si>
  <si>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</si>
  <si>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</si>
  <si>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</si>
  <si>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</si>
  <si>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</si>
  <si>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</si>
  <si>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</si>
  <si>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</si>
  <si>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</si>
  <si>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</si>
  <si>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</si>
  <si>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</si>
  <si>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</si>
  <si>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</si>
  <si>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</si>
  <si>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</si>
  <si>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</si>
  <si>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</si>
  <si>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</si>
  <si>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</si>
  <si>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</si>
  <si>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</si>
  <si>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</si>
  <si>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</si>
  <si>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</si>
  <si>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</si>
  <si>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</si>
  <si>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</si>
  <si>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</si>
  <si>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</si>
  <si>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</si>
  <si>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</si>
  <si>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</si>
  <si>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</si>
  <si>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</si>
  <si>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</si>
  <si>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</si>
  <si>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</si>
  <si>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</si>
  <si>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</si>
  <si>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</si>
  <si>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</si>
  <si>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</si>
  <si>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</si>
  <si>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</si>
  <si>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</si>
  <si>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</si>
  <si>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</si>
  <si>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</si>
  <si>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</si>
  <si>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</si>
  <si>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</si>
  <si>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</si>
  <si>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</si>
  <si>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</si>
  <si>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</si>
  <si>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</si>
  <si>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</si>
  <si>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</si>
  <si>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</si>
  <si>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</si>
  <si>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</si>
  <si>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</si>
  <si>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</si>
  <si>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</si>
  <si>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</si>
  <si>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</si>
  <si>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</si>
  <si>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</si>
  <si>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</si>
  <si>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</si>
  <si>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</si>
  <si>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</si>
  <si>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</si>
  <si>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</si>
  <si>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</si>
  <si>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</si>
  <si>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</si>
  <si>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</si>
  <si>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</si>
  <si>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</si>
  <si>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</si>
  <si>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</si>
  <si>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</si>
  <si>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</si>
  <si>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</si>
  <si>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</si>
  <si>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</si>
  <si>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</si>
  <si>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</si>
  <si>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</si>
  <si>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</si>
  <si>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</si>
  <si>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</si>
  <si>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</si>
  <si>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</si>
  <si>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</si>
  <si>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</si>
  <si>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</si>
  <si>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</si>
  <si>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</si>
  <si>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</si>
  <si>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</si>
  <si>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</si>
  <si>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</si>
  <si>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</si>
  <si>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</si>
  <si>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</si>
  <si>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</si>
  <si>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</si>
  <si>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</si>
  <si>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</si>
  <si>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</si>
  <si>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</si>
  <si>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</si>
  <si>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</si>
  <si>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</si>
  <si>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</si>
  <si>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</si>
  <si>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</si>
  <si>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</si>
  <si>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</si>
  <si>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</si>
  <si>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</si>
  <si>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</si>
  <si>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</si>
  <si>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</si>
  <si>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</si>
  <si>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</si>
  <si>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</si>
  <si>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</si>
  <si>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</si>
  <si>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</si>
  <si>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</si>
  <si>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</si>
  <si>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</si>
  <si>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</si>
  <si>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</si>
  <si>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</si>
  <si>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</si>
  <si>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</si>
  <si>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</si>
  <si>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</si>
  <si>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</si>
  <si>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</si>
  <si>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</si>
  <si>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</si>
  <si>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</si>
  <si>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</si>
  <si>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</si>
  <si>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</si>
  <si>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</si>
  <si>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</si>
  <si>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</si>
  <si>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</si>
  <si>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</si>
  <si>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</si>
  <si>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</si>
  <si>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</si>
  <si>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</si>
  <si>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</si>
  <si>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</si>
  <si>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</si>
  <si>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</si>
  <si>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</si>
  <si>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</si>
  <si>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</si>
  <si>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</si>
  <si>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</si>
  <si>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</si>
  <si>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</si>
  <si>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</si>
  <si>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</si>
  <si>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</si>
  <si>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</si>
  <si>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</si>
  <si>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</si>
  <si>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</si>
  <si>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</si>
  <si>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</si>
  <si>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</si>
  <si>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</si>
  <si>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</si>
  <si>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</si>
  <si>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</si>
  <si>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</si>
  <si>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</si>
  <si>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</si>
  <si>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</si>
  <si>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</si>
  <si>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</si>
  <si>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</si>
  <si>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</si>
  <si>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</si>
  <si>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</si>
  <si>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</si>
  <si>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</si>
  <si>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</si>
  <si>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</si>
  <si>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</si>
  <si>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</si>
  <si>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</si>
  <si>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</si>
  <si>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</si>
  <si>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</si>
  <si>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</si>
  <si>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</si>
  <si>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</si>
  <si>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</si>
  <si>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</si>
  <si>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</si>
  <si>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</si>
  <si>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</si>
  <si>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</si>
  <si>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</si>
  <si>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</si>
  <si>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</si>
  <si>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</si>
  <si>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</si>
  <si>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</si>
  <si>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</si>
  <si>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</si>
  <si>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</si>
  <si>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</si>
  <si>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</si>
  <si>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</si>
  <si>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</si>
  <si>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</si>
  <si>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</si>
  <si>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</si>
  <si>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</si>
  <si>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</si>
  <si>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</si>
  <si>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</si>
  <si>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</si>
  <si>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</si>
  <si>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</si>
  <si>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</si>
  <si>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</si>
  <si>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</si>
  <si>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</si>
  <si>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</si>
  <si>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</si>
  <si>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</si>
  <si>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</si>
  <si>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</si>
  <si>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</si>
  <si>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</si>
  <si>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</si>
  <si>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</si>
  <si>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</si>
  <si>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</si>
  <si>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</si>
  <si>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</si>
  <si>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</si>
  <si>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</si>
  <si>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</si>
  <si>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</si>
  <si>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</si>
  <si>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</si>
  <si>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</si>
  <si>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</si>
  <si>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</si>
  <si>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</si>
  <si>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</si>
  <si>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</si>
  <si>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</si>
  <si>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</si>
  <si>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</si>
  <si>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</si>
  <si>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</si>
  <si>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</si>
  <si>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</si>
  <si>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</si>
  <si>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</si>
  <si>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</si>
  <si>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</si>
  <si>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</si>
  <si>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</si>
  <si>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</si>
  <si>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</si>
  <si>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</si>
  <si>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</si>
  <si>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</si>
  <si>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</si>
  <si>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</si>
  <si>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</si>
  <si>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</si>
  <si>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</si>
  <si>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</si>
  <si>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</si>
  <si>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</si>
  <si>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</si>
  <si>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</si>
  <si>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</si>
  <si>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</si>
  <si>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</si>
  <si>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</si>
  <si>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</si>
  <si>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</si>
  <si>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</si>
  <si>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</si>
  <si>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</si>
  <si>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</si>
  <si>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</si>
  <si>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</si>
  <si>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</si>
  <si>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</si>
  <si>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</si>
  <si>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</si>
  <si>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</si>
  <si>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</si>
  <si>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</si>
  <si>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</si>
  <si>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</si>
  <si>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</si>
  <si>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</si>
  <si>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</si>
  <si>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</si>
  <si>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</si>
  <si>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</si>
  <si>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</si>
  <si>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</si>
  <si>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</si>
  <si>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</si>
  <si>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</si>
  <si>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</si>
  <si>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</si>
  <si>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</si>
  <si>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</si>
  <si>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</si>
  <si>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</si>
  <si>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</si>
  <si>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</si>
  <si>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</si>
  <si>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</si>
  <si>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</si>
  <si>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</si>
  <si>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</si>
  <si>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</si>
  <si>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</si>
  <si>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</si>
  <si>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</si>
  <si>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</si>
  <si>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</si>
  <si>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</si>
  <si>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</si>
  <si>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</si>
  <si>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</si>
  <si>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</si>
  <si>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</si>
  <si>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</si>
  <si>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</si>
  <si>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</si>
  <si>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</si>
  <si>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</si>
  <si>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</si>
  <si>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</si>
  <si>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</si>
  <si>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</si>
  <si>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</si>
  <si>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</si>
  <si>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</si>
  <si>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</si>
  <si>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</si>
  <si>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</si>
  <si>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</si>
  <si>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</si>
  <si>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</si>
  <si>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</si>
  <si>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</si>
  <si>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</si>
  <si>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</si>
  <si>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</si>
  <si>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</si>
  <si>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</si>
  <si>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</si>
  <si>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</si>
  <si>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</si>
  <si>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</si>
  <si>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</si>
  <si>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</si>
  <si>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</si>
  <si>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</si>
  <si>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</si>
  <si>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</si>
  <si>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</si>
  <si>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</si>
  <si>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</si>
  <si>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</si>
  <si>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</si>
  <si>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</si>
  <si>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</si>
  <si>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</si>
  <si>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</si>
  <si>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</si>
  <si>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</si>
  <si>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</si>
  <si>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</si>
  <si>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</si>
  <si>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</si>
  <si>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</si>
  <si>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</si>
  <si>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</si>
  <si>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</si>
  <si>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</si>
  <si>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</si>
  <si>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</si>
  <si>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</si>
  <si>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</si>
  <si>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</si>
  <si>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</si>
  <si>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</si>
  <si>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</si>
  <si>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</si>
  <si>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</si>
  <si>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</si>
  <si>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</si>
  <si>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</si>
  <si>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</si>
  <si>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</si>
  <si>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</si>
  <si>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</si>
  <si>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</si>
  <si>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</si>
  <si>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</si>
  <si>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</si>
  <si>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</si>
  <si>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</si>
  <si>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</si>
  <si>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</si>
  <si>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</si>
  <si>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</si>
  <si>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</si>
  <si>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</si>
  <si>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</si>
  <si>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</si>
  <si>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</si>
  <si>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</si>
  <si>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</si>
  <si>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</si>
  <si>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</si>
  <si>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</si>
  <si>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</si>
  <si>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</si>
  <si>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</si>
  <si>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</si>
  <si>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</si>
  <si>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</si>
  <si>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</si>
  <si>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</si>
  <si>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</si>
  <si>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</si>
  <si>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</si>
  <si>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</si>
  <si>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</si>
  <si>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</si>
  <si>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</si>
  <si>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</si>
  <si>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</si>
  <si>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</si>
  <si>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</si>
  <si>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</si>
  <si>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</si>
  <si>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</si>
  <si>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</si>
  <si>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</si>
  <si>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</si>
  <si>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</si>
  <si>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</si>
  <si>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</si>
  <si>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</si>
  <si>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</si>
  <si>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</si>
  <si>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</si>
  <si>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</si>
  <si>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</si>
  <si>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</si>
  <si>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</si>
  <si>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</si>
  <si>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</si>
  <si>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</si>
  <si>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</si>
  <si>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</si>
  <si>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</si>
  <si>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</si>
  <si>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</si>
  <si>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</si>
  <si>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</si>
  <si>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</si>
  <si>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</si>
  <si>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</si>
  <si>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</si>
  <si>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</si>
  <si>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</si>
  <si>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</si>
  <si>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</si>
  <si>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</si>
  <si>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</si>
  <si>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</si>
  <si>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</si>
  <si>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</si>
  <si>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</si>
  <si>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</si>
  <si>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</si>
  <si>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</si>
  <si>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</si>
  <si>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</si>
  <si>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</si>
  <si>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</si>
  <si>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</si>
  <si>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</si>
  <si>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</si>
  <si>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</si>
  <si>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</si>
  <si>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</si>
  <si>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</si>
  <si>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</si>
  <si>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</si>
  <si>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</si>
  <si>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</si>
  <si>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</si>
  <si>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</si>
  <si>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</si>
  <si>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</si>
  <si>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</si>
  <si>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</si>
  <si>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</si>
  <si>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</si>
  <si>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</si>
  <si>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</si>
  <si>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</si>
  <si>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</si>
  <si>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</si>
  <si>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</si>
  <si>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</si>
  <si>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</si>
  <si>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</si>
  <si>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</si>
  <si>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</si>
  <si>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</si>
  <si>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</si>
  <si>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</si>
  <si>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</si>
  <si>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</si>
  <si>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</si>
  <si>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</si>
  <si>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</si>
  <si>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</si>
  <si>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</si>
  <si>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</si>
  <si>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</si>
  <si>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</si>
  <si>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</si>
  <si>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</si>
  <si>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</si>
  <si>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</si>
  <si>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</si>
  <si>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</si>
  <si>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</si>
  <si>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</si>
  <si>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</si>
  <si>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</si>
  <si>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</si>
  <si>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</si>
  <si>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</si>
  <si>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</si>
  <si>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</si>
  <si>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</si>
  <si>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</si>
  <si>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</si>
  <si>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</si>
  <si>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</si>
  <si>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</si>
  <si>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</si>
  <si>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</si>
  <si>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</si>
  <si>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</si>
  <si>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</si>
  <si>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</si>
  <si>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</si>
  <si>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</si>
  <si>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</si>
  <si>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</si>
  <si>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</si>
  <si>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</si>
  <si>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</si>
  <si>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</si>
  <si>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</si>
  <si>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</si>
  <si>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</si>
  <si>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</si>
  <si>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</si>
  <si>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</si>
  <si>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</si>
  <si>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</si>
  <si>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</si>
  <si>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</si>
  <si>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</si>
  <si>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</si>
  <si>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</si>
  <si>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</si>
  <si>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</si>
  <si>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</si>
  <si>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</si>
  <si>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</si>
  <si>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</si>
  <si>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</si>
  <si>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</si>
  <si>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</si>
  <si>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</si>
  <si>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</si>
  <si>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</si>
  <si>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</si>
  <si>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</si>
  <si>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</si>
  <si>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</si>
  <si>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</si>
  <si>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</si>
  <si>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</si>
  <si>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</si>
  <si>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</si>
  <si>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</si>
  <si>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</si>
  <si>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</si>
  <si>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</si>
  <si>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</si>
  <si>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</si>
  <si>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</si>
  <si>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</si>
  <si>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</si>
  <si>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</si>
  <si>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</si>
  <si>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</si>
  <si>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</si>
  <si>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</si>
  <si>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</si>
  <si>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</si>
  <si>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</si>
  <si>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</si>
  <si>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</si>
  <si>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</si>
  <si>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</si>
  <si>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</si>
  <si>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</si>
  <si>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</si>
  <si>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</si>
  <si>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</si>
  <si>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</si>
  <si>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</si>
  <si>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</si>
  <si>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</si>
  <si>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</si>
  <si>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</si>
  <si>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</si>
  <si>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</si>
  <si>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</si>
  <si>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</si>
  <si>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</si>
  <si>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</si>
  <si>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</si>
  <si>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</si>
  <si>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</si>
  <si>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</si>
  <si>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</si>
  <si>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</si>
  <si>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</si>
  <si>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</si>
  <si>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</si>
  <si>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</si>
  <si>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</si>
  <si>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</si>
  <si>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</si>
  <si>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</si>
  <si>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</si>
  <si>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</si>
  <si>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</si>
  <si>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</si>
  <si>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</si>
  <si>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</si>
  <si>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</si>
  <si>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</si>
  <si>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</si>
  <si>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</si>
  <si>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</si>
  <si>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</si>
  <si>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</si>
  <si>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</si>
  <si>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</si>
  <si>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</si>
  <si>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</si>
  <si>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</si>
  <si>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</si>
  <si>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</si>
  <si>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</si>
  <si>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</si>
  <si>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</si>
  <si>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</si>
  <si>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</si>
  <si>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</si>
  <si>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</si>
  <si>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</si>
  <si>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</si>
  <si>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</si>
  <si>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</si>
  <si>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</si>
  <si>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</si>
  <si>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</si>
  <si>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</si>
  <si>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</si>
  <si>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</si>
  <si>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</si>
  <si>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</si>
  <si>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</si>
  <si>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</si>
  <si>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</si>
  <si>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</si>
  <si>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</si>
  <si>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</si>
  <si>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</si>
  <si>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</si>
  <si>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</si>
  <si>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</si>
  <si>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</si>
  <si>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</si>
  <si>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</si>
  <si>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</si>
  <si>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</si>
  <si>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</si>
  <si>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</si>
  <si>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</si>
  <si>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</si>
  <si>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</si>
  <si>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</si>
  <si>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</si>
  <si>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</si>
  <si>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</si>
  <si>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</si>
  <si>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</si>
  <si>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</si>
  <si>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</si>
  <si>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</si>
  <si>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</si>
  <si>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</si>
  <si>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</si>
  <si>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</si>
  <si>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</si>
  <si>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</si>
  <si>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</si>
  <si>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</si>
  <si>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</si>
  <si>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</si>
  <si>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</si>
  <si>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</si>
  <si>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</si>
  <si>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</si>
  <si>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</si>
  <si>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</si>
  <si>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</si>
  <si>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</si>
  <si>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</si>
  <si>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</si>
  <si>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</si>
  <si>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</si>
  <si>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</si>
  <si>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</si>
  <si>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</si>
  <si>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</si>
  <si>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</si>
  <si>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</si>
  <si>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</si>
  <si>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</si>
  <si>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</si>
  <si>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</si>
  <si>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</si>
  <si>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</si>
  <si>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</si>
  <si>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</si>
  <si>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</si>
  <si>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</si>
  <si>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</si>
  <si>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</si>
  <si>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</si>
  <si>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</si>
  <si>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</si>
  <si>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</si>
  <si>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</si>
  <si>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</si>
  <si>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</si>
  <si>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</si>
  <si>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</si>
  <si>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</si>
  <si>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</si>
  <si>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</si>
  <si>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</si>
  <si>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</si>
  <si>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</si>
  <si>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</si>
  <si>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</si>
  <si>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</si>
  <si>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</si>
  <si>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</si>
  <si>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</si>
  <si>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</si>
  <si>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</si>
  <si>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</si>
  <si>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</si>
  <si>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</si>
  <si>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</si>
  <si>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</si>
  <si>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</si>
  <si>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</si>
  <si>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</si>
  <si>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</si>
  <si>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</si>
  <si>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</si>
  <si>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</si>
  <si>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</si>
  <si>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</si>
  <si>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</si>
  <si>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</si>
  <si>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</si>
  <si>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</si>
  <si>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</si>
  <si>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</si>
  <si>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</si>
  <si>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</si>
  <si>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</si>
  <si>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</si>
  <si>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</si>
  <si>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</si>
  <si>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</si>
  <si>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</si>
  <si>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</si>
  <si>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</si>
  <si>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</si>
  <si>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</si>
  <si>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</si>
  <si>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</si>
  <si>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</si>
  <si>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</si>
  <si>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</si>
  <si>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</si>
  <si>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</si>
  <si>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</si>
  <si>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</si>
  <si>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</si>
  <si>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</si>
  <si>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</si>
  <si>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</si>
  <si>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</si>
  <si>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</si>
  <si>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</si>
  <si>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</si>
  <si>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</si>
  <si>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</si>
  <si>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</si>
  <si>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</si>
  <si>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</si>
  <si>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</si>
  <si>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</si>
  <si>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</si>
  <si>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</si>
  <si>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</si>
  <si>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</si>
  <si>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</si>
  <si>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</si>
  <si>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</si>
  <si>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</si>
  <si>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</si>
  <si>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</si>
  <si>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</si>
  <si>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</si>
  <si>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</si>
  <si>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</si>
  <si>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</si>
  <si>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</si>
  <si>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</si>
  <si>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</si>
  <si>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</si>
  <si>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</si>
  <si>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</si>
  <si>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</si>
  <si>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</si>
  <si>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</si>
  <si>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</si>
  <si>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</si>
  <si>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</si>
  <si>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</si>
  <si>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</si>
  <si>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</si>
  <si>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</si>
  <si>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</si>
  <si>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</si>
  <si>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</si>
  <si>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</si>
  <si>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</si>
  <si>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</si>
  <si>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</si>
  <si>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</si>
  <si>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</si>
  <si>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</si>
  <si>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</si>
  <si>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</si>
  <si>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</si>
  <si>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</si>
  <si>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</si>
  <si>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</si>
  <si>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</si>
  <si>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</si>
  <si>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</si>
  <si>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</si>
  <si>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</si>
  <si>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</si>
  <si>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</si>
  <si>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</si>
  <si>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</si>
  <si>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</si>
  <si>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</si>
  <si>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</si>
  <si>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</si>
  <si>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</si>
  <si>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</si>
  <si>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</si>
  <si>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</si>
  <si>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</si>
  <si>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</si>
  <si>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</si>
  <si>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</si>
  <si>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</si>
  <si>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</si>
  <si>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</si>
  <si>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</si>
  <si>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</si>
  <si>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</si>
  <si>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</si>
  <si>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</si>
  <si>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</si>
  <si>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</si>
  <si>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</si>
  <si>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</si>
  <si>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</si>
  <si>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</si>
  <si>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</si>
  <si>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</si>
  <si>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</si>
  <si>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</si>
  <si>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</si>
  <si>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</si>
  <si>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</si>
  <si>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</si>
  <si>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</si>
  <si>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</si>
  <si>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</si>
  <si>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</si>
  <si>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</si>
  <si>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</si>
  <si>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</si>
  <si>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</si>
  <si>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</si>
  <si>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</si>
  <si>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</si>
  <si>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</si>
  <si>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</si>
  <si>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</si>
  <si>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</si>
  <si>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</si>
  <si>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</si>
  <si>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</si>
  <si>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</si>
  <si>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</si>
  <si>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</si>
  <si>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</si>
  <si>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</si>
  <si>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</si>
  <si>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</si>
  <si>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</si>
  <si>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</si>
  <si>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</si>
  <si>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</si>
  <si>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</si>
  <si>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</si>
  <si>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</si>
  <si>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</si>
  <si>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</si>
  <si>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</si>
  <si>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</si>
  <si>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</si>
  <si>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</si>
  <si>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</si>
  <si>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</si>
  <si>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</si>
  <si>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</si>
  <si>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</si>
  <si>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</si>
  <si>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</si>
  <si>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</si>
  <si>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</si>
  <si>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</si>
  <si>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</si>
  <si>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</si>
  <si>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</si>
  <si>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</si>
  <si>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</si>
  <si>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</si>
  <si>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</si>
  <si>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</si>
  <si>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</si>
  <si>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</si>
  <si>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</si>
  <si>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</si>
  <si>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</si>
  <si>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</si>
  <si>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</si>
  <si>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</si>
  <si>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</si>
  <si>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</si>
  <si>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</si>
  <si>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</si>
  <si>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</si>
  <si>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</si>
  <si>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</si>
  <si>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</si>
  <si>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</si>
  <si>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</si>
  <si>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</si>
  <si>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</si>
  <si>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</si>
  <si>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</si>
  <si>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</si>
  <si>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</si>
  <si>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</si>
  <si>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</si>
  <si>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</si>
  <si>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</si>
  <si>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</si>
  <si>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</si>
  <si>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</si>
  <si>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</si>
  <si>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</si>
  <si>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</si>
  <si>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</si>
  <si>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</si>
  <si>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</si>
  <si>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</si>
  <si>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</si>
  <si>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</si>
  <si>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</si>
  <si>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</si>
  <si>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</si>
  <si>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</si>
  <si>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</si>
  <si>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</si>
  <si>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</si>
  <si>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</si>
  <si>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</si>
  <si>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</si>
  <si>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</si>
  <si>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</si>
  <si>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</si>
  <si>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</si>
  <si>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</si>
  <si>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</si>
  <si>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</si>
  <si>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</si>
  <si>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</si>
  <si>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</si>
  <si>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</si>
  <si>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</si>
  <si>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</si>
  <si>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</si>
  <si>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</si>
  <si>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</si>
  <si>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</si>
  <si>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</si>
  <si>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</si>
  <si>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</si>
  <si>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</si>
  <si>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</si>
  <si>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</si>
  <si>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</si>
  <si>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</si>
  <si>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</si>
  <si>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</si>
  <si>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</si>
  <si>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</si>
  <si>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</si>
  <si>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</si>
  <si>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</si>
  <si>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</si>
  <si>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</si>
  <si>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</si>
  <si>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</si>
  <si>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</si>
  <si>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</si>
  <si>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</si>
  <si>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</si>
  <si>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</si>
  <si>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</si>
  <si>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</si>
  <si>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</si>
  <si>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</si>
  <si>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</si>
  <si>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</si>
  <si>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</si>
  <si>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</si>
  <si>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</si>
  <si>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</si>
  <si>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</si>
  <si>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</si>
  <si>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</si>
  <si>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</si>
  <si>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</si>
  <si>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</si>
  <si>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</si>
  <si>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</si>
  <si>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</si>
  <si>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</si>
  <si>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</si>
  <si>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</si>
  <si>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</si>
  <si>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</si>
  <si>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</si>
  <si>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</si>
  <si>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</si>
  <si>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</si>
  <si>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</si>
  <si>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</si>
  <si>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</si>
  <si>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</si>
  <si>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</si>
  <si>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</si>
  <si>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</si>
  <si>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</si>
  <si>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</si>
  <si>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</si>
  <si>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</si>
  <si>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</si>
  <si>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</si>
  <si>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</si>
  <si>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</si>
  <si>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</si>
  <si>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</si>
  <si>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</si>
  <si>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</si>
  <si>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</si>
  <si>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</si>
  <si>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</si>
  <si>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</si>
  <si>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</si>
  <si>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</si>
  <si>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</si>
  <si>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</si>
  <si>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</si>
  <si>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</si>
  <si>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</si>
  <si>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</si>
  <si>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</si>
  <si>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</si>
  <si>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</si>
  <si>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</si>
  <si>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</si>
  <si>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</si>
  <si>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</si>
  <si>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</si>
  <si>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</si>
  <si>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</si>
  <si>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</si>
  <si>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</si>
  <si>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</si>
  <si>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</si>
  <si>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</si>
  <si>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</si>
  <si>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</si>
  <si>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</si>
  <si>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</si>
  <si>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</si>
  <si>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</si>
  <si>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</si>
  <si>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</si>
  <si>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</si>
  <si>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</si>
  <si>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</si>
  <si>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</si>
  <si>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</si>
  <si>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</si>
  <si>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</si>
  <si>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</si>
  <si>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</si>
  <si>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</si>
  <si>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</si>
  <si>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</si>
  <si>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</si>
  <si>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</si>
  <si>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</si>
  <si>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</si>
  <si>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</si>
  <si>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</si>
  <si>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</si>
  <si>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</si>
  <si>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</si>
  <si>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</si>
  <si>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</si>
  <si>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</si>
  <si>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</si>
  <si>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</si>
  <si>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</si>
  <si>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</si>
  <si>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</si>
  <si>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</si>
  <si>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</si>
  <si>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</si>
  <si>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</si>
  <si>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</si>
  <si>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</si>
  <si>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</si>
  <si>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</si>
  <si>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</si>
  <si>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</si>
  <si>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</si>
  <si>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</si>
  <si>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</si>
  <si>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</si>
  <si>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</si>
  <si>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</si>
  <si>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</si>
  <si>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</si>
  <si>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</si>
  <si>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</si>
  <si>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</si>
  <si>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</si>
  <si>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</si>
  <si>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</si>
  <si>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</si>
  <si>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</si>
  <si>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</si>
  <si>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</si>
  <si>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</si>
  <si>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</si>
  <si>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</si>
  <si>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</si>
  <si>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</si>
  <si>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</si>
  <si>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</si>
  <si>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</si>
  <si>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</si>
  <si>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</si>
  <si>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</si>
  <si>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</si>
  <si>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</si>
  <si>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</si>
  <si>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</si>
  <si>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</si>
  <si>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</si>
  <si>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</si>
  <si>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</si>
  <si>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</si>
  <si>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</si>
  <si>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</si>
  <si>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</si>
  <si>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</si>
  <si>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</si>
  <si>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</si>
  <si>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</si>
  <si>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</si>
  <si>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</si>
  <si>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</si>
  <si>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</si>
  <si>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</si>
  <si>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</si>
  <si>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</si>
  <si>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</si>
  <si>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</si>
  <si>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</si>
  <si>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</si>
  <si>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</si>
  <si>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</si>
  <si>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</si>
  <si>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</si>
  <si>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</si>
  <si>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</si>
  <si>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</si>
  <si>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</si>
  <si>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</si>
  <si>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</si>
  <si>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</si>
  <si>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</si>
  <si>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</si>
  <si>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</si>
  <si>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</si>
  <si>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</si>
  <si>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</si>
  <si>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</si>
  <si>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</si>
  <si>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</si>
  <si>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</si>
  <si>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</si>
  <si>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</si>
  <si>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</si>
  <si>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</si>
  <si>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</si>
  <si>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</si>
  <si>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</si>
  <si>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</si>
  <si>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</si>
  <si>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</si>
  <si>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</si>
  <si>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</si>
  <si>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</si>
  <si>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</si>
  <si>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</si>
  <si>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</si>
  <si>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</si>
  <si>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</si>
  <si>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</si>
  <si>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</si>
  <si>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</si>
  <si>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</si>
  <si>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</si>
  <si>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</si>
  <si>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</si>
  <si>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</si>
  <si>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</si>
  <si>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</si>
  <si>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</si>
  <si>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</si>
  <si>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</si>
  <si>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</si>
  <si>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</si>
  <si>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</si>
  <si>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</si>
  <si>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</si>
  <si>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</si>
  <si>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</si>
  <si>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</si>
  <si>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</si>
  <si>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</si>
  <si>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</si>
  <si>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</si>
  <si>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</si>
  <si>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</si>
  <si>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</si>
  <si>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</si>
  <si>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</si>
  <si>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</si>
  <si>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</si>
  <si>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</si>
  <si>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</si>
  <si>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</si>
  <si>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</si>
  <si>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</si>
  <si>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</si>
  <si>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</si>
  <si>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</si>
  <si>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</si>
  <si>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</si>
  <si>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</si>
  <si>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</si>
  <si>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</si>
  <si>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</si>
  <si>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</si>
  <si>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</si>
  <si>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</si>
  <si>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</si>
  <si>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</si>
  <si>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</si>
  <si>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</si>
  <si>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</si>
  <si>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</si>
  <si>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</si>
  <si>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</si>
  <si>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</si>
  <si>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</si>
  <si>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</si>
  <si>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</si>
  <si>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</si>
  <si>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</si>
  <si>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</si>
  <si>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</si>
  <si>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</si>
  <si>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</si>
  <si>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</si>
  <si>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</si>
  <si>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</si>
  <si>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</si>
  <si>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</si>
  <si>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</si>
  <si>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</si>
  <si>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</si>
  <si>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</si>
  <si>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</si>
  <si>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</si>
  <si>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</si>
  <si>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</si>
  <si>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</si>
  <si>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</si>
  <si>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</si>
  <si>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</si>
  <si>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</si>
  <si>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</si>
  <si>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</si>
  <si>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</si>
  <si>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</si>
  <si>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</si>
  <si>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</si>
  <si>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</si>
  <si>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</si>
  <si>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</si>
  <si>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</si>
  <si>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</si>
  <si>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</si>
  <si>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</si>
  <si>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</si>
  <si>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</si>
  <si>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</si>
  <si>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</si>
  <si>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</si>
  <si>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</si>
  <si>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</si>
  <si>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</si>
  <si>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</si>
  <si>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</si>
  <si>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</si>
  <si>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</si>
  <si>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</si>
  <si>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</si>
  <si>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</si>
  <si>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</si>
  <si>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</si>
  <si>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</si>
  <si>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</si>
  <si>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</si>
  <si>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</si>
  <si>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</si>
  <si>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</si>
  <si>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</si>
  <si>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</si>
  <si>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</si>
  <si>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</si>
  <si>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</si>
  <si>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</si>
  <si>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</si>
  <si>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</si>
  <si>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</si>
  <si>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</si>
  <si>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</si>
  <si>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</si>
  <si>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</si>
  <si>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</si>
  <si>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</si>
  <si>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</si>
  <si>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</si>
  <si>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</si>
  <si>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</si>
  <si>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</si>
  <si>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</si>
  <si>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</si>
  <si>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</si>
  <si>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</si>
  <si>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</si>
  <si>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</si>
  <si>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</si>
  <si>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</si>
  <si>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</si>
  <si>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</si>
  <si>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</si>
  <si>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</si>
  <si>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</si>
  <si>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</si>
  <si>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</si>
  <si>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</si>
  <si>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</si>
  <si>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</si>
  <si>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</si>
  <si>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</si>
  <si>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</si>
  <si>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</si>
  <si>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</si>
  <si>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</si>
  <si>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</si>
  <si>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</si>
  <si>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</si>
  <si>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</si>
  <si>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</si>
  <si>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</si>
  <si>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</si>
  <si>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</si>
  <si>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</si>
  <si>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</si>
  <si>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</si>
  <si>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</si>
  <si>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</si>
  <si>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</si>
  <si>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</si>
  <si>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</si>
  <si>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</si>
  <si>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</si>
  <si>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</si>
  <si>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</si>
  <si>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</si>
  <si>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</si>
  <si>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</si>
  <si>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</si>
  <si>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</si>
  <si>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</si>
  <si>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</si>
  <si>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</si>
  <si>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</si>
  <si>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</si>
  <si>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</si>
  <si>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</si>
  <si>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</si>
  <si>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</si>
  <si>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</si>
  <si>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</si>
  <si>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</si>
  <si>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</si>
  <si>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</si>
  <si>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</si>
  <si>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</si>
  <si>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</si>
  <si>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</si>
  <si>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</si>
  <si>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</si>
  <si>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</si>
  <si>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</si>
  <si>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</si>
  <si>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</si>
  <si>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</si>
  <si>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</si>
  <si>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</si>
  <si>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</si>
  <si>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</si>
  <si>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</si>
  <si>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</si>
  <si>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</si>
  <si>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</si>
  <si>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</si>
  <si>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</si>
  <si>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</si>
  <si>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</si>
  <si>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</si>
  <si>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</si>
  <si>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</si>
  <si>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</si>
  <si>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</si>
  <si>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</si>
  <si>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</si>
  <si>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</si>
  <si>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</si>
  <si>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</si>
  <si>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</si>
  <si>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</si>
  <si>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</si>
  <si>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</si>
  <si>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</si>
  <si>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</si>
  <si>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</si>
  <si>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</si>
  <si>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</si>
  <si>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</si>
  <si>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</si>
  <si>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</si>
  <si>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</si>
  <si>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</si>
  <si>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</si>
  <si>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</si>
  <si>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</si>
  <si>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</si>
  <si>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</si>
  <si>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</si>
  <si>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</si>
  <si>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</si>
  <si>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</si>
  <si>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</si>
  <si>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</si>
  <si>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</si>
  <si>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</si>
  <si>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</si>
  <si>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</si>
  <si>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</si>
  <si>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</si>
  <si>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</si>
  <si>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</si>
  <si>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</si>
  <si>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</si>
  <si>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</si>
  <si>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</si>
  <si>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</si>
  <si>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</si>
  <si>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</si>
  <si>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</si>
  <si>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</si>
  <si>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</si>
  <si>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</si>
  <si>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</si>
  <si>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</si>
  <si>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</si>
  <si>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</si>
  <si>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</si>
  <si>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</si>
  <si>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</si>
  <si>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</si>
  <si>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</si>
  <si>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</si>
  <si>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</si>
  <si>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</si>
  <si>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</si>
  <si>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</si>
  <si>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</si>
  <si>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</si>
  <si>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</si>
  <si>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</si>
  <si>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</si>
  <si>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</si>
  <si>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</si>
  <si>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</si>
  <si>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</si>
  <si>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</si>
  <si>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</si>
  <si>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</si>
  <si>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</si>
  <si>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</si>
  <si>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</si>
  <si>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</si>
  <si>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</si>
  <si>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</si>
  <si>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</si>
  <si>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</si>
  <si>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</si>
  <si>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</si>
  <si>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</si>
  <si>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</si>
  <si>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</si>
  <si>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</si>
  <si>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</si>
  <si>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</si>
  <si>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</si>
  <si>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</si>
  <si>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</si>
  <si>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</si>
  <si>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</si>
  <si>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</si>
  <si>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</si>
  <si>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</si>
  <si>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</si>
  <si>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</si>
  <si>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</si>
  <si>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</si>
  <si>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</si>
  <si>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</si>
  <si>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</si>
  <si>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</si>
  <si>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</si>
  <si>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</si>
  <si>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</si>
  <si>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</si>
  <si>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</si>
  <si>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</si>
  <si>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</si>
  <si>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</si>
  <si>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</si>
  <si>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</si>
  <si>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</si>
  <si>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</si>
  <si>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</si>
  <si>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</si>
  <si>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</si>
  <si>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</si>
  <si>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</si>
  <si>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</si>
  <si>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</si>
  <si>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</si>
  <si>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</si>
  <si>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</si>
  <si>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</si>
  <si>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</si>
  <si>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</si>
  <si>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</si>
  <si>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</si>
  <si>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</si>
  <si>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</si>
  <si>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</si>
  <si>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</si>
  <si>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</si>
  <si>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</si>
  <si>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</si>
  <si>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</si>
  <si>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</si>
  <si>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</si>
  <si>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</si>
  <si>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</si>
  <si>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</si>
  <si>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</si>
  <si>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</si>
  <si>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</si>
  <si>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</si>
  <si>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</si>
  <si>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</si>
  <si>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</si>
  <si>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</si>
  <si>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</si>
  <si>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</si>
  <si>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</si>
  <si>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</si>
  <si>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</si>
  <si>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</si>
  <si>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</si>
  <si>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</si>
  <si>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</si>
  <si>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</si>
  <si>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</si>
  <si>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</si>
  <si>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</si>
  <si>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</si>
  <si>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</si>
  <si>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</si>
  <si>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</si>
  <si>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</si>
  <si>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</si>
  <si>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</si>
  <si>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</si>
  <si>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</si>
  <si>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</si>
  <si>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</si>
  <si>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</si>
  <si>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</si>
  <si>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</si>
  <si>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</si>
  <si>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</si>
  <si>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</si>
  <si>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</si>
  <si>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</si>
  <si>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</si>
  <si>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</si>
  <si>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</si>
  <si>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</si>
  <si>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</si>
  <si>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</si>
  <si>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</si>
  <si>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</si>
  <si>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</si>
  <si>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</si>
  <si>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</si>
  <si>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</si>
  <si>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</si>
  <si>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</si>
  <si>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</si>
  <si>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</si>
  <si>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</si>
  <si>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</si>
  <si>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</si>
  <si>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</si>
  <si>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</si>
  <si>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</si>
  <si>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</si>
  <si>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</si>
  <si>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</si>
  <si>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</si>
  <si>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</si>
  <si>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</si>
  <si>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</si>
  <si>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</si>
  <si>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</si>
  <si>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</si>
  <si>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</si>
  <si>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</si>
  <si>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</si>
  <si>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</si>
  <si>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</si>
  <si>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</si>
  <si>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</si>
  <si>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</si>
  <si>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</si>
  <si>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</si>
  <si>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</si>
  <si>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</si>
  <si>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</si>
  <si>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</si>
  <si>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</si>
  <si>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</si>
  <si>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</si>
  <si>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</si>
  <si>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</si>
  <si>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</si>
  <si>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</si>
  <si>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</si>
  <si>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</si>
  <si>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</si>
  <si>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</si>
  <si>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</si>
  <si>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</si>
  <si>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</si>
  <si>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</si>
  <si>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</si>
  <si>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</si>
  <si>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</si>
  <si>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</si>
  <si>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</si>
  <si>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</si>
  <si>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</si>
  <si>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</si>
  <si>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</si>
  <si>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</si>
  <si>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</si>
  <si>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</si>
  <si>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</si>
  <si>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</si>
  <si>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</si>
  <si>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</si>
  <si>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</si>
  <si>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</si>
  <si>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</si>
  <si>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</si>
  <si>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</si>
  <si>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</si>
  <si>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</si>
  <si>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</si>
  <si>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</si>
  <si>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</si>
  <si>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</si>
  <si>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</si>
  <si>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</si>
  <si>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</si>
  <si>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</si>
  <si>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</si>
  <si>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</si>
  <si>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</si>
  <si>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</si>
  <si>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</si>
  <si>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</si>
  <si>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</si>
  <si>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</si>
  <si>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</si>
  <si>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</si>
  <si>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</si>
  <si>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</si>
  <si>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</si>
  <si>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</si>
  <si>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</si>
  <si>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</si>
  <si>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</si>
  <si>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</si>
  <si>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</si>
  <si>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</si>
  <si>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</si>
  <si>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</si>
  <si>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</si>
  <si>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</si>
  <si>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</si>
  <si>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</si>
  <si>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</si>
  <si>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</si>
  <si>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</si>
  <si>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</si>
  <si>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</si>
  <si>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</si>
  <si>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</si>
  <si>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</si>
  <si>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</si>
  <si>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</si>
  <si>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</si>
  <si>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</si>
  <si>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</si>
  <si>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</si>
  <si>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</si>
  <si>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</si>
  <si>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</si>
  <si>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</si>
  <si>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</si>
  <si>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</si>
  <si>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</si>
  <si>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</si>
  <si>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</si>
  <si>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</si>
  <si>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</si>
  <si>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</si>
  <si>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</si>
  <si>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</si>
  <si>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</si>
  <si>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</si>
  <si>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</si>
  <si>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</si>
  <si>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</si>
  <si>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</si>
  <si>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</si>
  <si>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</si>
  <si>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</si>
  <si>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</si>
  <si>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</si>
  <si>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</si>
  <si>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</si>
  <si>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</si>
  <si>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</si>
  <si>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</si>
  <si>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</si>
  <si>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</si>
  <si>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</si>
  <si>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</si>
  <si>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</si>
  <si>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</si>
  <si>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</si>
  <si>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</si>
  <si>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</si>
  <si>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</si>
  <si>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</si>
  <si>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</si>
  <si>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</si>
  <si>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</si>
  <si>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</si>
  <si>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</si>
  <si>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</si>
  <si>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</si>
  <si>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</si>
  <si>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</si>
  <si>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</si>
  <si>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</si>
  <si>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</si>
  <si>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</si>
  <si>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</si>
  <si>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</si>
  <si>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</si>
  <si>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</si>
  <si>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</si>
  <si>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</si>
  <si>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</si>
  <si>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</si>
  <si>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</si>
  <si>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</si>
  <si>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</si>
  <si>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</si>
  <si>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</si>
  <si>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</si>
  <si>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</si>
  <si>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</si>
  <si>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</si>
  <si>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</si>
  <si>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</si>
  <si>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</si>
  <si>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</si>
  <si>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</si>
  <si>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</si>
  <si>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</si>
  <si>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</si>
  <si>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</si>
  <si>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</si>
  <si>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</si>
  <si>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</si>
  <si>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</si>
  <si>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</si>
  <si>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</si>
  <si>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</si>
  <si>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</si>
  <si>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</si>
  <si>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</si>
  <si>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</si>
  <si>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</si>
  <si>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</si>
  <si>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</si>
  <si>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</si>
  <si>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</si>
  <si>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</si>
  <si>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</si>
  <si>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</si>
  <si>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</si>
  <si>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</si>
  <si>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</si>
  <si>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</si>
  <si>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</si>
  <si>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</si>
  <si>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</si>
  <si>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</si>
  <si>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</si>
  <si>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</si>
  <si>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</si>
  <si>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</si>
  <si>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</si>
  <si>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</si>
  <si>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</si>
  <si>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</si>
  <si>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</si>
  <si>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</si>
  <si>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</si>
  <si>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</si>
  <si>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</si>
  <si>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</si>
  <si>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</si>
  <si>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</si>
  <si>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</si>
  <si>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</si>
  <si>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</si>
  <si>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</si>
  <si>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</si>
  <si>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</si>
  <si>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</si>
  <si>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</si>
  <si>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</si>
  <si>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</si>
  <si>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</si>
  <si>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</si>
  <si>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</si>
  <si>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</si>
  <si>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</si>
  <si>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</si>
  <si>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</si>
  <si>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</si>
  <si>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</si>
  <si>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</si>
  <si>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</si>
  <si>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</si>
  <si>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</si>
  <si>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</si>
  <si>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</si>
  <si>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</si>
  <si>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</si>
  <si>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</si>
  <si>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</si>
  <si>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</si>
  <si>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</si>
  <si>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</si>
  <si>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</si>
  <si>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</si>
  <si>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</si>
  <si>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</si>
  <si>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</si>
  <si>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</si>
  <si>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</si>
  <si>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</si>
  <si>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</si>
  <si>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</si>
  <si>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</si>
  <si>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</si>
  <si>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</si>
  <si>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</si>
  <si>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</si>
  <si>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</si>
  <si>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</si>
  <si>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</si>
  <si>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</si>
  <si>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</si>
  <si>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</si>
  <si>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</si>
  <si>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</si>
  <si>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</si>
  <si>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</si>
  <si>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</si>
  <si>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</si>
  <si>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</si>
  <si>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</si>
  <si>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</si>
  <si>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</si>
  <si>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</si>
  <si>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</si>
  <si>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</si>
  <si>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</si>
  <si>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</si>
  <si>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</si>
  <si>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</si>
  <si>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</si>
  <si>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</si>
  <si>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</si>
  <si>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</si>
  <si>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</si>
  <si>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</si>
  <si>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</si>
  <si>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</si>
  <si>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</si>
  <si>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</si>
  <si>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</si>
  <si>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</si>
  <si>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</si>
  <si>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</si>
  <si>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</si>
  <si>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</si>
  <si>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</si>
  <si>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</si>
  <si>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</si>
  <si>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</si>
  <si>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</si>
  <si>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</si>
  <si>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</si>
  <si>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</si>
  <si>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</si>
  <si>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</si>
  <si>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</si>
  <si>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</si>
  <si>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</si>
  <si>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</si>
  <si>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</si>
  <si>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</si>
  <si>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</si>
  <si>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</si>
  <si>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</si>
  <si>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</si>
  <si>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</si>
  <si>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</si>
  <si>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</si>
  <si>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</si>
  <si>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</si>
  <si>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</si>
  <si>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</si>
  <si>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</si>
  <si>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</si>
  <si>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</si>
  <si>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</si>
  <si>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</si>
  <si>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</si>
  <si>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</si>
  <si>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</si>
  <si>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</si>
  <si>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</si>
  <si>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</si>
  <si>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</si>
  <si>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</si>
  <si>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</si>
  <si>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</si>
  <si>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</si>
  <si>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</si>
  <si>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</si>
  <si>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</si>
  <si>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</si>
  <si>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</si>
  <si>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</si>
  <si>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</si>
  <si>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</si>
  <si>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</si>
  <si>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</si>
  <si>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</si>
  <si>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</si>
  <si>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</si>
  <si>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</si>
  <si>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</si>
  <si>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</si>
  <si>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</si>
  <si>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</si>
  <si>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</si>
  <si>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</si>
  <si>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</si>
  <si>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</si>
  <si>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</si>
  <si>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</si>
  <si>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</si>
  <si>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</si>
  <si>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</si>
  <si>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</si>
  <si>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</si>
  <si>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</si>
  <si>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</si>
  <si>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</si>
  <si>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</si>
  <si>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</si>
  <si>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</si>
  <si>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</si>
  <si>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</si>
  <si>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</si>
  <si>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</si>
  <si>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</si>
  <si>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</si>
  <si>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</si>
  <si>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</si>
  <si>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</si>
  <si>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</si>
  <si>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</si>
  <si>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</si>
  <si>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</si>
  <si>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</si>
  <si>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</si>
  <si>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</si>
  <si>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</si>
  <si>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</si>
  <si>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</si>
  <si>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</si>
  <si>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</si>
  <si>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</si>
  <si>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</si>
  <si>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</si>
  <si>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</si>
  <si>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</si>
  <si>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</si>
  <si>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</si>
  <si>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</si>
  <si>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</si>
  <si>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</si>
  <si>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</si>
  <si>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</si>
  <si>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</si>
  <si>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</si>
  <si>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</si>
  <si>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</si>
  <si>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</si>
  <si>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</si>
  <si>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</si>
  <si>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</si>
  <si>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</si>
  <si>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</si>
  <si>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</si>
  <si>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</si>
  <si>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</si>
  <si>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</si>
  <si>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</si>
  <si>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</si>
  <si>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</si>
  <si>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</si>
  <si>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</si>
  <si>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</si>
  <si>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</si>
  <si>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</si>
  <si>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</si>
  <si>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</si>
  <si>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</si>
  <si>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</si>
  <si>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</si>
  <si>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</si>
  <si>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</si>
  <si>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</si>
  <si>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</si>
  <si>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</si>
  <si>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</si>
  <si>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</si>
  <si>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</si>
  <si>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</si>
  <si>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</si>
  <si>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</si>
  <si>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</si>
  <si>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</si>
  <si>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</si>
  <si>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</si>
  <si>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</si>
  <si>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</si>
  <si>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</si>
  <si>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</si>
  <si>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</si>
  <si>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</si>
  <si>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</si>
  <si>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</si>
  <si>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</si>
  <si>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</si>
  <si>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</si>
  <si>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</si>
  <si>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</si>
  <si>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</si>
  <si>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</si>
  <si>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</si>
  <si>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</si>
  <si>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</si>
  <si>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</si>
  <si>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</si>
  <si>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</si>
  <si>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</si>
  <si>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</si>
  <si>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</si>
  <si>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</si>
  <si>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</si>
  <si>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</si>
  <si>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</si>
  <si>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</si>
  <si>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</si>
  <si>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</si>
  <si>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</si>
  <si>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</si>
  <si>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</si>
  <si>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</si>
  <si>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</si>
  <si>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</si>
  <si>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</si>
  <si>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</si>
  <si>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</si>
  <si>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</si>
  <si>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</si>
  <si>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</si>
  <si>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</si>
  <si>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</si>
  <si>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</si>
  <si>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</si>
  <si>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</si>
  <si>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</si>
  <si>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</si>
  <si>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</si>
  <si>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</si>
  <si>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</si>
  <si>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</si>
  <si>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</si>
  <si>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</si>
  <si>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</si>
  <si>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</si>
  <si>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</si>
  <si>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</si>
  <si>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</si>
  <si>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</si>
  <si>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</si>
  <si>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</si>
  <si>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</si>
  <si>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</si>
  <si>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</si>
  <si>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</si>
  <si>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</si>
  <si>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</si>
  <si>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</si>
  <si>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</si>
  <si>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</si>
  <si>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</si>
  <si>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</si>
  <si>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</si>
  <si>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</si>
  <si>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</si>
  <si>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</si>
  <si>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</si>
  <si>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</si>
  <si>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</si>
  <si>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</si>
  <si>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</si>
  <si>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</si>
  <si>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</si>
  <si>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</si>
  <si>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</si>
  <si>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</si>
  <si>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</si>
  <si>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</si>
  <si>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</si>
  <si>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</si>
  <si>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</si>
  <si>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</si>
  <si>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</si>
  <si>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</si>
  <si>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</si>
  <si>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</si>
  <si>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</si>
  <si>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</si>
  <si>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</si>
  <si>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</si>
  <si>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</si>
  <si>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</si>
  <si>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</si>
  <si>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</si>
  <si>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</si>
  <si>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</si>
  <si>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</si>
  <si>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</si>
  <si>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</si>
  <si>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</si>
  <si>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</si>
  <si>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</si>
  <si>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</si>
  <si>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</si>
  <si>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</si>
  <si>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</si>
  <si>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</si>
  <si>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</si>
  <si>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</si>
  <si>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</si>
  <si>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</si>
  <si>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</si>
  <si>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</si>
  <si>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</si>
  <si>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</si>
  <si>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</si>
  <si>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</si>
  <si>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</si>
  <si>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</si>
  <si>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</si>
  <si>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</si>
  <si>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</si>
  <si>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</si>
  <si>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</si>
  <si>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</si>
  <si>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</si>
  <si>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</si>
  <si>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</si>
  <si>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</si>
  <si>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</si>
  <si>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</si>
  <si>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</si>
  <si>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</si>
  <si>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</si>
  <si>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</si>
  <si>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</si>
  <si>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</si>
  <si>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</si>
  <si>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</si>
  <si>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</si>
  <si>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</si>
  <si>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</si>
  <si>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</si>
  <si>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</si>
  <si>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</si>
  <si>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</si>
  <si>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</si>
  <si>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</si>
  <si>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</si>
  <si>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</si>
  <si>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</si>
  <si>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</si>
  <si>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</si>
  <si>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</si>
  <si>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</si>
  <si>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</si>
  <si>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</si>
  <si>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</si>
  <si>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</si>
  <si>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</si>
  <si>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</si>
  <si>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</si>
  <si>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</si>
  <si>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</si>
  <si>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</si>
  <si>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</si>
  <si>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</si>
  <si>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</si>
  <si>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</si>
  <si>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</si>
  <si>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</si>
  <si>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</si>
  <si>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</si>
  <si>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</si>
  <si>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</si>
  <si>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</si>
  <si>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</si>
  <si>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</si>
  <si>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</si>
  <si>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</si>
  <si>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</si>
  <si>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</si>
  <si>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</si>
  <si>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</si>
  <si>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</si>
  <si>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</si>
  <si>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</si>
  <si>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</si>
  <si>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</si>
  <si>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</si>
  <si>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</si>
  <si>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</si>
  <si>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</si>
  <si>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</si>
  <si>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</si>
  <si>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</si>
  <si>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</si>
  <si>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</si>
  <si>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</si>
  <si>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</si>
  <si>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</si>
  <si>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</si>
  <si>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</si>
  <si>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</si>
  <si>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</si>
  <si>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</si>
  <si>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</si>
  <si>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</si>
  <si>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</si>
  <si>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</si>
  <si>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</si>
  <si>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</si>
  <si>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</si>
  <si>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</si>
  <si>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</si>
  <si>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</si>
  <si>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</si>
  <si>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</si>
  <si>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</si>
  <si>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</si>
  <si>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</si>
  <si>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</si>
  <si>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</si>
  <si>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</si>
  <si>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</si>
  <si>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</si>
  <si>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</si>
  <si>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</si>
  <si>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</si>
  <si>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</si>
  <si>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</si>
  <si>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</si>
  <si>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</si>
  <si>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</si>
  <si>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</si>
  <si>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</si>
  <si>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</si>
  <si>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</si>
  <si>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</si>
  <si>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</si>
  <si>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</si>
  <si>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</si>
  <si>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</si>
  <si>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</si>
  <si>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</si>
  <si>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</si>
  <si>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</si>
  <si>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</si>
  <si>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</si>
  <si>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</si>
  <si>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</si>
  <si>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</si>
  <si>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</si>
  <si>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</si>
  <si>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</si>
  <si>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</si>
  <si>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</si>
  <si>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</si>
  <si>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</si>
  <si>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</si>
  <si>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</si>
  <si>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</si>
  <si>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</si>
  <si>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</si>
  <si>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</si>
  <si>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</si>
  <si>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</si>
  <si>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</si>
  <si>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</si>
  <si>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</si>
  <si>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</si>
  <si>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</si>
  <si>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</si>
  <si>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</si>
  <si>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</si>
  <si>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</si>
  <si>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</si>
  <si>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</si>
  <si>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</si>
  <si>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</si>
  <si>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</si>
  <si>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</si>
  <si>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</si>
  <si>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</si>
  <si>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</si>
  <si>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</si>
  <si>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</si>
  <si>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</si>
  <si>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</si>
  <si>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</si>
  <si>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</si>
  <si>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</si>
  <si>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</si>
  <si>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</si>
  <si>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</si>
  <si>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</si>
  <si>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</si>
  <si>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</si>
  <si>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</si>
  <si>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</si>
  <si>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</si>
  <si>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</si>
  <si>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</si>
  <si>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</si>
  <si>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</si>
  <si>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</si>
  <si>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</si>
  <si>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</si>
  <si>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</si>
  <si>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</si>
  <si>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</si>
  <si>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</si>
  <si>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</si>
  <si>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</si>
  <si>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</si>
  <si>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</si>
  <si>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</si>
  <si>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</si>
  <si>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</si>
  <si>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</si>
  <si>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</si>
  <si>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</si>
  <si>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</si>
  <si>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</si>
  <si>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</si>
  <si>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</si>
  <si>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</si>
  <si>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</si>
  <si>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</si>
  <si>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</si>
  <si>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</si>
  <si>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</si>
  <si>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</si>
  <si>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</si>
  <si>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</si>
  <si>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</si>
  <si>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</si>
  <si>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</si>
  <si>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</si>
  <si>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</si>
  <si>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</si>
  <si>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</si>
  <si>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</si>
  <si>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</si>
  <si>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</si>
  <si>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</si>
  <si>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</si>
  <si>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</si>
  <si>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</si>
  <si>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</si>
  <si>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</si>
  <si>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</si>
  <si>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</si>
  <si>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</si>
  <si>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</si>
  <si>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</si>
  <si>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</si>
  <si>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</si>
  <si>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</si>
  <si>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</si>
  <si>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</si>
  <si>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</si>
  <si>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</si>
  <si>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</si>
  <si>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</si>
  <si>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</si>
  <si>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</si>
  <si>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</si>
  <si>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</si>
  <si>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</si>
  <si>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</si>
  <si>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</si>
  <si>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</si>
  <si>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</si>
  <si>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</si>
  <si>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</si>
  <si>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</si>
  <si>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</si>
  <si>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</si>
  <si>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</si>
  <si>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</si>
  <si>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</si>
  <si>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</si>
  <si>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</si>
  <si>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</si>
  <si>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</si>
  <si>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</si>
  <si>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</si>
  <si>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</si>
  <si>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</si>
  <si>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</si>
  <si>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</si>
  <si>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</si>
  <si>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</si>
  <si>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</si>
  <si>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</si>
  <si>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</si>
  <si>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</si>
  <si>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</si>
  <si>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</si>
  <si>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</si>
  <si>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</si>
  <si>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</si>
  <si>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</si>
  <si>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</si>
  <si>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</si>
  <si>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</si>
  <si>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</si>
  <si>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</si>
  <si>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</si>
  <si>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</si>
  <si>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</si>
  <si>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</si>
  <si>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</si>
  <si>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</si>
  <si>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</si>
  <si>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</si>
  <si>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</si>
  <si>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</si>
  <si>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</si>
  <si>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</si>
  <si>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</si>
  <si>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</si>
  <si>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</si>
  <si>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</si>
  <si>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</si>
  <si>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</si>
  <si>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</si>
  <si>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</si>
  <si>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</si>
  <si>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</si>
  <si>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</si>
  <si>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</si>
  <si>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</si>
  <si>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</si>
  <si>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</si>
  <si>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</si>
  <si>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</si>
  <si>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</si>
  <si>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</si>
  <si>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</si>
  <si>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</si>
  <si>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</si>
  <si>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</si>
  <si>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</si>
  <si>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</si>
  <si>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</si>
  <si>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</si>
  <si>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</si>
  <si>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</si>
  <si>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</si>
  <si>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</si>
  <si>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</si>
  <si>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</si>
  <si>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</si>
  <si>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</si>
  <si>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</si>
  <si>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</si>
  <si>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</si>
  <si>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</si>
  <si>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</si>
  <si>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</si>
  <si>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</si>
  <si>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</si>
  <si>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</si>
  <si>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</si>
  <si>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</si>
  <si>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</si>
  <si>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</si>
  <si>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</si>
  <si>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</si>
  <si>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</si>
  <si>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</si>
  <si>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</si>
  <si>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</si>
  <si>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</si>
  <si>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</si>
  <si>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</si>
  <si>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</si>
  <si>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</si>
  <si>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</si>
  <si>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</si>
  <si>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</si>
  <si>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</si>
  <si>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</si>
  <si>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</si>
  <si>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</si>
  <si>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</si>
  <si>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</si>
  <si>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</si>
  <si>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</si>
  <si>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</si>
  <si>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</si>
  <si>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</si>
  <si>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</si>
  <si>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</si>
  <si>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</si>
  <si>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</si>
  <si>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</si>
  <si>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</si>
  <si>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</si>
  <si>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</si>
  <si>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</si>
  <si>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</si>
  <si>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</si>
  <si>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</si>
  <si>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</si>
  <si>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</si>
  <si>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</si>
  <si>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</si>
  <si>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</si>
  <si>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</si>
  <si>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</si>
  <si>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</si>
  <si>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</si>
  <si>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</si>
  <si>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</si>
  <si>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</si>
  <si>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</si>
  <si>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</si>
  <si>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</si>
  <si>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</si>
  <si>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</si>
  <si>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</si>
  <si>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</si>
  <si>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</si>
  <si>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</si>
  <si>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</si>
  <si>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</si>
  <si>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</si>
  <si>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</si>
  <si>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</si>
  <si>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</si>
  <si>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</si>
  <si>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</si>
  <si>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</si>
  <si>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</si>
  <si>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</si>
  <si>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</si>
  <si>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</si>
  <si>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</si>
  <si>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</si>
  <si>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</si>
  <si>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</si>
  <si>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</si>
  <si>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</si>
  <si>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</si>
  <si>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</si>
  <si>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</si>
  <si>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</si>
  <si>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</si>
  <si>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</si>
  <si>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</si>
  <si>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</si>
  <si>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</si>
  <si>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</si>
  <si>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</si>
  <si>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</si>
  <si>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</si>
  <si>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</si>
  <si>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</si>
  <si>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</si>
  <si>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</si>
  <si>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</si>
  <si>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</si>
  <si>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</si>
  <si>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</si>
  <si>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</si>
  <si>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</si>
  <si>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</si>
  <si>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</si>
  <si>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</si>
  <si>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</si>
  <si>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</si>
  <si>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</si>
  <si>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</si>
  <si>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</si>
  <si>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</si>
  <si>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</si>
  <si>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</si>
  <si>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</si>
  <si>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</si>
  <si>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</si>
  <si>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</si>
  <si>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</si>
  <si>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</si>
  <si>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</si>
  <si>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</si>
  <si>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</si>
  <si>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</si>
  <si>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</si>
  <si>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</si>
  <si>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</si>
  <si>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</si>
  <si>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</si>
  <si>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</si>
  <si>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</si>
  <si>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</si>
  <si>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</si>
  <si>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</si>
  <si>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</si>
  <si>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</si>
  <si>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</si>
  <si>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</si>
  <si>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</si>
  <si>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</si>
  <si>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</si>
  <si>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</si>
  <si>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</si>
  <si>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</si>
  <si>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</si>
  <si>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</si>
  <si>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</si>
  <si>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</si>
  <si>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</si>
  <si>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</si>
  <si>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</si>
  <si>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</si>
  <si>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</si>
  <si>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</si>
  <si>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</si>
  <si>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</si>
  <si>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</si>
  <si>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</si>
  <si>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</si>
  <si>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</si>
  <si>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</si>
  <si>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</si>
  <si>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</si>
  <si>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</si>
  <si>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</si>
  <si>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</si>
  <si>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</si>
  <si>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</si>
  <si>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</si>
  <si>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</si>
  <si>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</si>
  <si>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</si>
  <si>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</si>
  <si>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</si>
  <si>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</si>
  <si>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</si>
  <si>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</si>
  <si>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</si>
  <si>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</si>
  <si>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</si>
  <si>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</si>
  <si>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</si>
  <si>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</si>
  <si>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</si>
  <si>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</si>
  <si>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</si>
  <si>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</si>
  <si>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</si>
  <si>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</si>
  <si>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</si>
  <si>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</si>
  <si>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</si>
  <si>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</si>
  <si>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</si>
  <si>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</si>
  <si>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</si>
  <si>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</si>
  <si>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</si>
  <si>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</si>
  <si>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</si>
  <si>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</si>
  <si>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</si>
  <si>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</si>
  <si>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</si>
  <si>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</si>
  <si>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</si>
  <si>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</si>
  <si>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</si>
  <si>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</si>
  <si>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</si>
  <si>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</si>
  <si>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</si>
  <si>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</si>
  <si>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</si>
  <si>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</si>
  <si>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</si>
  <si>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</si>
  <si>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</si>
  <si>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</si>
  <si>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</si>
  <si>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</si>
  <si>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</si>
  <si>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</si>
  <si>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</si>
  <si>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</si>
  <si>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</si>
  <si>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</si>
  <si>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</si>
  <si>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</si>
  <si>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</si>
  <si>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</si>
  <si>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</si>
  <si>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</si>
  <si>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</si>
  <si>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</si>
  <si>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</si>
  <si>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</si>
  <si>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</si>
  <si>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</si>
  <si>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</si>
  <si>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</si>
  <si>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</si>
  <si>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</si>
  <si>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</si>
  <si>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</si>
  <si>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</si>
  <si>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</si>
  <si>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</si>
  <si>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</si>
  <si>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</si>
  <si>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</si>
  <si>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</si>
  <si>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</si>
  <si>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</si>
  <si>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</si>
  <si>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</si>
  <si>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</si>
  <si>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</si>
  <si>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</si>
  <si>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</si>
  <si>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</si>
  <si>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</si>
  <si>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</si>
  <si>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</si>
  <si>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</si>
  <si>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</si>
  <si>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</si>
  <si>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</si>
  <si>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</si>
  <si>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</si>
  <si>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</si>
  <si>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</si>
  <si>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</si>
  <si>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</si>
  <si>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</si>
  <si>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</si>
  <si>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</si>
  <si>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</si>
  <si>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</si>
  <si>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</si>
  <si>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</si>
  <si>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</si>
  <si>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</si>
  <si>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</si>
  <si>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</si>
  <si>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</si>
  <si>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</si>
  <si>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</si>
  <si>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</si>
  <si>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</si>
  <si>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</si>
  <si>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</si>
  <si>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</si>
  <si>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</si>
  <si>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</si>
  <si>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</si>
  <si>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</si>
  <si>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</si>
  <si>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</si>
  <si>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</si>
  <si>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</si>
  <si>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</si>
  <si>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</si>
  <si>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</si>
  <si>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</si>
  <si>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</si>
  <si>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</si>
  <si>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</si>
  <si>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</si>
  <si>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</si>
  <si>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</si>
  <si>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</si>
  <si>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</si>
  <si>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</si>
  <si>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</si>
  <si>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</si>
  <si>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</si>
  <si>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</si>
  <si>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</si>
  <si>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</si>
  <si>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</si>
  <si>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</si>
  <si>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</si>
  <si>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</si>
  <si>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</si>
  <si>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</si>
  <si>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</si>
  <si>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</si>
  <si>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</si>
  <si>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</si>
  <si>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</si>
  <si>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</si>
  <si>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</si>
  <si>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</si>
  <si>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</si>
  <si>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</si>
  <si>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</si>
  <si>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</si>
  <si>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</si>
  <si>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</si>
  <si>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</si>
  <si>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</si>
  <si>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</si>
  <si>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</si>
  <si>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</si>
  <si>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</si>
  <si>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</si>
  <si>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</si>
  <si>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</si>
  <si>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</si>
  <si>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</si>
  <si>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</si>
  <si>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</si>
  <si>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</si>
  <si>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</si>
  <si>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</si>
  <si>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</si>
  <si>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</si>
  <si>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</si>
  <si>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</si>
  <si>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</si>
  <si>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</si>
  <si>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</si>
  <si>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</si>
  <si>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</si>
  <si>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</si>
  <si>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</si>
  <si>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</si>
  <si>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</si>
  <si>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</si>
  <si>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</si>
  <si>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</si>
  <si>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</si>
  <si>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</si>
  <si>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</si>
  <si>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</si>
  <si>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</si>
  <si>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</si>
  <si>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</si>
  <si>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</si>
  <si>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</si>
  <si>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</si>
  <si>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</si>
  <si>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</si>
  <si>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</si>
  <si>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</si>
  <si>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</si>
  <si>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</si>
  <si>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</si>
  <si>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</si>
  <si>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</si>
  <si>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</si>
  <si>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</si>
  <si>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</si>
  <si>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</si>
  <si>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</si>
  <si>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</si>
  <si>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</si>
  <si>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</si>
  <si>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</si>
  <si>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</si>
  <si>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</si>
  <si>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</si>
  <si>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</si>
  <si>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</si>
  <si>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</si>
  <si>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</si>
  <si>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</si>
  <si>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</si>
  <si>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</si>
  <si>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</si>
  <si>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</si>
  <si>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</si>
  <si>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</si>
  <si>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</si>
  <si>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</si>
  <si>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</si>
  <si>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</si>
  <si>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</si>
  <si>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</si>
  <si>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</si>
  <si>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</si>
  <si>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</si>
  <si>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</si>
  <si>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</si>
  <si>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</si>
  <si>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</si>
  <si>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</si>
  <si>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</si>
  <si>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</si>
  <si>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</si>
  <si>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</si>
  <si>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</si>
  <si>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</si>
  <si>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</si>
  <si>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</si>
  <si>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</si>
  <si>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</si>
  <si>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</si>
  <si>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</si>
  <si>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</si>
  <si>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</si>
  <si>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</si>
  <si>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</si>
  <si>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</si>
  <si>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</si>
  <si>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</si>
  <si>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</si>
  <si>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</si>
  <si>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</si>
  <si>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</si>
  <si>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</si>
  <si>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</si>
  <si>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</si>
  <si>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</si>
  <si>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</si>
  <si>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</si>
  <si>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</si>
  <si>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</si>
  <si>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</si>
  <si>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</si>
  <si>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</si>
  <si>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</si>
  <si>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</si>
  <si>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</si>
  <si>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</si>
  <si>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</si>
  <si>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</si>
  <si>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</si>
  <si>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</si>
  <si>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</si>
  <si>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</si>
  <si>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</si>
  <si>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</si>
  <si>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</si>
  <si>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</si>
  <si>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</si>
  <si>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</si>
  <si>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</si>
  <si>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</si>
  <si>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</si>
  <si>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</si>
  <si>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</si>
  <si>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</si>
  <si>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</si>
  <si>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</si>
  <si>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</si>
  <si>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</si>
  <si>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</si>
  <si>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</si>
  <si>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</si>
  <si>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</si>
  <si>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</si>
  <si>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</si>
  <si>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</si>
  <si>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</si>
  <si>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</si>
  <si>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</si>
  <si>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</si>
  <si>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</si>
  <si>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</si>
  <si>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</si>
  <si>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</si>
  <si>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</si>
  <si>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</si>
  <si>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</si>
  <si>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</si>
  <si>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</si>
  <si>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</si>
  <si>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</si>
  <si>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</si>
  <si>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</si>
  <si>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</si>
  <si>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</si>
  <si>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</si>
  <si>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</si>
  <si>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</si>
  <si>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</si>
  <si>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</si>
  <si>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</si>
  <si>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</si>
  <si>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</si>
  <si>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</si>
  <si>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</si>
  <si>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</si>
  <si>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</si>
  <si>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</si>
  <si>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</si>
  <si>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</si>
  <si>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</si>
  <si>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</si>
  <si>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</si>
  <si>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</si>
  <si>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</si>
  <si>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</si>
  <si>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</si>
  <si>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</si>
  <si>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</si>
  <si>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</si>
  <si>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</si>
  <si>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</si>
  <si>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</si>
  <si>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</si>
  <si>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</si>
  <si>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</si>
  <si>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</si>
  <si>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</si>
  <si>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</si>
  <si>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</si>
  <si>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</si>
  <si>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</si>
  <si>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</si>
  <si>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</si>
  <si>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</si>
  <si>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</si>
  <si>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</si>
  <si>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</si>
  <si>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</si>
  <si>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</si>
  <si>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</si>
  <si>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</si>
  <si>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</si>
  <si>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</si>
  <si>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</si>
  <si>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</si>
  <si>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</si>
  <si>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</si>
  <si>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</si>
  <si>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</si>
  <si>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</si>
  <si>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</si>
  <si>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</si>
  <si>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</si>
  <si>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</si>
  <si>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</si>
  <si>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</si>
  <si>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</si>
  <si>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</si>
  <si>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</si>
  <si>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</si>
  <si>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</si>
  <si>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</si>
  <si>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</si>
  <si>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</si>
  <si>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</si>
  <si>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</si>
  <si>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</si>
  <si>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</si>
  <si>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</si>
  <si>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</si>
  <si>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</si>
  <si>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</si>
  <si>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</si>
  <si>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</si>
  <si>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</si>
  <si>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</si>
  <si>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</si>
  <si>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</si>
  <si>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</si>
  <si>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</si>
  <si>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</si>
  <si>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</si>
  <si>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</si>
  <si>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</si>
  <si>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</si>
  <si>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</si>
  <si>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</si>
  <si>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</si>
  <si>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</si>
  <si>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</si>
  <si>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</si>
  <si>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</si>
  <si>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</si>
  <si>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</si>
  <si>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</si>
  <si>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</si>
  <si>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</si>
  <si>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</si>
  <si>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</si>
  <si>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</si>
  <si>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</si>
  <si>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</si>
  <si>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</si>
  <si>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</si>
  <si>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</si>
  <si>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</si>
  <si>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</si>
  <si>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</si>
  <si>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</si>
  <si>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</si>
  <si>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</si>
  <si>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</si>
  <si>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</si>
  <si>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</si>
  <si>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</si>
  <si>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</si>
  <si>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</si>
  <si>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</si>
  <si>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</si>
  <si>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</si>
  <si>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</si>
  <si>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</si>
  <si>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</si>
  <si>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</si>
  <si>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</si>
  <si>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</si>
  <si>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</si>
  <si>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</si>
  <si>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</si>
  <si>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</si>
  <si>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</si>
  <si>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</si>
  <si>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</si>
  <si>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</si>
  <si>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</si>
  <si>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</si>
  <si>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</si>
  <si>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</si>
  <si>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</si>
  <si>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</si>
  <si>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</si>
  <si>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</si>
  <si>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</si>
  <si>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</si>
  <si>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</si>
  <si>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</si>
  <si>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</si>
  <si>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</si>
  <si>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</si>
  <si>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</si>
  <si>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</si>
  <si>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</si>
  <si>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</si>
  <si>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</si>
  <si>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</si>
  <si>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</si>
  <si>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</si>
  <si>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</si>
  <si>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</si>
  <si>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</si>
  <si>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</si>
  <si>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</si>
  <si>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</si>
  <si>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</si>
  <si>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</si>
  <si>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</si>
  <si>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</si>
  <si>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</si>
  <si>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</si>
  <si>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</si>
  <si>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</si>
  <si>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</si>
  <si>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</si>
  <si>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</si>
  <si>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</si>
  <si>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</si>
  <si>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</si>
  <si>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</si>
  <si>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</si>
  <si>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</si>
  <si>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</si>
  <si>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</si>
  <si>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</si>
  <si>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</si>
  <si>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</si>
  <si>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</si>
  <si>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</si>
  <si>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</si>
  <si>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</si>
  <si>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</si>
  <si>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</si>
  <si>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</si>
  <si>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</si>
  <si>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</si>
  <si>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</si>
  <si>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</si>
  <si>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</si>
  <si>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</si>
  <si>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</si>
  <si>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</si>
  <si>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</si>
  <si>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</si>
  <si>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</si>
  <si>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</si>
  <si>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</si>
  <si>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</si>
  <si>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</si>
  <si>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</si>
  <si>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</si>
  <si>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</si>
  <si>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</si>
  <si>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</si>
  <si>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</si>
  <si>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</si>
  <si>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</si>
  <si>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</si>
  <si>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</si>
  <si>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</si>
  <si>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</si>
  <si>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</si>
  <si>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</si>
  <si>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</si>
  <si>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</si>
  <si>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</si>
  <si>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</si>
  <si>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</si>
  <si>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</si>
  <si>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</si>
  <si>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</si>
  <si>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</si>
  <si>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</si>
  <si>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</si>
  <si>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</si>
  <si>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</si>
  <si>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</si>
  <si>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</si>
  <si>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</si>
  <si>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</si>
  <si>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</si>
  <si>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</si>
  <si>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</si>
  <si>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</si>
  <si>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</si>
  <si>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</si>
  <si>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</si>
  <si>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</si>
  <si>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</si>
  <si>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</si>
  <si>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</si>
  <si>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</si>
  <si>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</si>
  <si>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</si>
  <si>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</si>
  <si>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</si>
  <si>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</si>
  <si>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</si>
  <si>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</si>
  <si>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</si>
  <si>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</si>
  <si>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</si>
  <si>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</si>
  <si>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</si>
  <si>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</si>
  <si>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</si>
  <si>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</si>
  <si>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</si>
  <si>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</si>
  <si>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</si>
  <si>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</si>
  <si>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</si>
  <si>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</si>
  <si>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</si>
  <si>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</si>
  <si>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</si>
  <si>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</si>
  <si>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</si>
  <si>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</si>
  <si>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</si>
  <si>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</si>
  <si>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</si>
  <si>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</si>
  <si>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</si>
  <si>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</si>
  <si>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</si>
  <si>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</si>
  <si>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</si>
  <si>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</si>
  <si>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</si>
  <si>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</si>
  <si>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</si>
  <si>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</si>
  <si>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</si>
  <si>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</si>
  <si>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</si>
  <si>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</si>
  <si>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</si>
  <si>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</si>
  <si>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</si>
  <si>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</si>
  <si>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</si>
  <si>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</si>
  <si>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</si>
  <si>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</si>
  <si>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</si>
  <si>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</si>
  <si>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</si>
  <si>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</si>
  <si>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</si>
  <si>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</si>
  <si>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</si>
  <si>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</si>
  <si>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</si>
  <si>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</si>
  <si>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</si>
  <si>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</si>
  <si>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</si>
  <si>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</si>
  <si>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</si>
  <si>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</si>
  <si>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</si>
  <si>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</si>
  <si>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</si>
  <si>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</si>
  <si>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</si>
  <si>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</si>
  <si>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</si>
  <si>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</si>
  <si>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</si>
  <si>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</si>
  <si>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</si>
  <si>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</si>
  <si>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</si>
  <si>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</si>
  <si>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</si>
  <si>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</si>
  <si>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</si>
  <si>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</si>
  <si>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</si>
  <si>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</si>
  <si>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</si>
  <si>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</si>
  <si>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</si>
  <si>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</si>
  <si>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</si>
  <si>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</si>
  <si>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</si>
  <si>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</si>
  <si>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</si>
  <si>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</si>
  <si>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</si>
  <si>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</si>
  <si>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</si>
  <si>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</si>
  <si>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</si>
  <si>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</si>
  <si>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</si>
  <si>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</si>
  <si>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</si>
  <si>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</si>
  <si>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</si>
  <si>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</si>
  <si>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</si>
  <si>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</si>
  <si>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</si>
  <si>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</si>
  <si>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</si>
  <si>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</si>
  <si>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</si>
  <si>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</si>
  <si>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</si>
  <si>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</si>
  <si>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</si>
  <si>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</si>
  <si>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</si>
  <si>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</si>
  <si>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</si>
  <si>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</si>
  <si>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</si>
  <si>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</si>
  <si>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</si>
  <si>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</si>
  <si>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</si>
  <si>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</si>
  <si>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</si>
  <si>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</si>
  <si>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</si>
  <si>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</si>
  <si>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</si>
  <si>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</si>
  <si>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</si>
  <si>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</si>
  <si>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</si>
  <si>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</si>
  <si>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</si>
  <si>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</si>
  <si>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</si>
  <si>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</si>
  <si>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</si>
  <si>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</si>
  <si>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</si>
  <si>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</si>
  <si>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</si>
  <si>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</si>
  <si>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</si>
  <si>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</si>
  <si>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</si>
  <si>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</si>
  <si>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</si>
  <si>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</si>
  <si>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</si>
  <si>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</si>
  <si>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</si>
  <si>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</si>
  <si>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</si>
  <si>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</si>
  <si>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</si>
  <si>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</si>
  <si>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</si>
  <si>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</si>
  <si>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</si>
  <si>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</si>
  <si>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</si>
  <si>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</si>
  <si>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</si>
  <si>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</si>
  <si>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</si>
  <si>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</si>
  <si>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</si>
  <si>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</si>
  <si>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</si>
  <si>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</si>
  <si>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</si>
  <si>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</si>
  <si>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</si>
  <si>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</si>
  <si>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</si>
  <si>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</si>
  <si>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</si>
  <si>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</si>
  <si>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</si>
  <si>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</si>
  <si>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</si>
  <si>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</si>
  <si>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</si>
  <si>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</si>
  <si>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</si>
  <si>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</si>
  <si>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</si>
  <si>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</si>
  <si>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</si>
  <si>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</si>
  <si>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</si>
  <si>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</si>
  <si>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</si>
  <si>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</si>
  <si>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</si>
  <si>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</si>
  <si>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</si>
  <si>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</si>
  <si>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</si>
  <si>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</si>
  <si>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</si>
  <si>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</si>
  <si>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</si>
  <si>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</si>
  <si>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</si>
  <si>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</si>
  <si>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</si>
  <si>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</si>
  <si>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</si>
  <si>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</si>
  <si>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</si>
  <si>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</si>
  <si>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</si>
  <si>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</si>
  <si>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</si>
  <si>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</si>
  <si>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</si>
  <si>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</si>
  <si>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</si>
  <si>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</si>
  <si>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</si>
  <si>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</si>
  <si>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</si>
  <si>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</si>
  <si>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</si>
  <si>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</si>
  <si>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</si>
  <si>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</si>
  <si>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</si>
  <si>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</si>
  <si>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</si>
  <si>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</si>
  <si>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</si>
  <si>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</si>
  <si>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</si>
  <si>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</si>
  <si>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</si>
  <si>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</si>
  <si>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</si>
  <si>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</si>
  <si>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</si>
  <si>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</si>
  <si>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</si>
  <si>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</si>
  <si>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</si>
  <si>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</si>
  <si>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</si>
  <si>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</si>
  <si>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</si>
  <si>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</si>
  <si>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</si>
  <si>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</si>
  <si>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</si>
  <si>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</si>
  <si>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</si>
  <si>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</si>
  <si>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</si>
  <si>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</si>
  <si>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</si>
  <si>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</si>
  <si>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</si>
  <si>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</si>
  <si>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</si>
  <si>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</si>
  <si>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</si>
  <si>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</si>
  <si>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</si>
  <si>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</si>
  <si>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</si>
  <si>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</si>
  <si>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</si>
  <si>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</si>
  <si>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</si>
  <si>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</si>
  <si>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</si>
  <si>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</si>
  <si>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</si>
  <si>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</si>
  <si>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</si>
  <si>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</si>
  <si>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</si>
  <si>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</si>
  <si>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</si>
  <si>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</si>
  <si>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</si>
  <si>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</si>
  <si>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</si>
  <si>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</si>
  <si>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</si>
  <si>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</si>
  <si>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</si>
  <si>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</si>
  <si>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</si>
  <si>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</si>
  <si>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</si>
  <si>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</si>
  <si>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</si>
  <si>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</si>
  <si>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</si>
  <si>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</si>
  <si>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</si>
  <si>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</si>
  <si>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</si>
  <si>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</si>
  <si>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</si>
  <si>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</si>
  <si>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</si>
  <si>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</si>
  <si>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</si>
  <si>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</si>
  <si>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</si>
  <si>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</si>
  <si>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</si>
  <si>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</si>
  <si>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</si>
  <si>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</si>
  <si>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</si>
  <si>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</si>
  <si>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</si>
  <si>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</si>
  <si>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</si>
  <si>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</si>
  <si>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</si>
  <si>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</si>
  <si>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</si>
  <si>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</si>
  <si>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</si>
  <si>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</si>
  <si>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</si>
  <si>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</si>
  <si>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</si>
  <si>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</si>
  <si>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</si>
  <si>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</si>
  <si>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</si>
  <si>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</si>
  <si>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</si>
  <si>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</si>
  <si>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</si>
  <si>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</si>
  <si>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</si>
  <si>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</si>
  <si>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</si>
  <si>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</si>
  <si>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</si>
  <si>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</si>
  <si>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</si>
  <si>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</si>
  <si>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</si>
  <si>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</si>
  <si>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</si>
  <si>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</si>
  <si>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</si>
  <si>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</si>
  <si>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</si>
  <si>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</si>
  <si>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</si>
  <si>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</si>
  <si>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</si>
  <si>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</si>
  <si>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</si>
  <si>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</si>
  <si>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</si>
  <si>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</si>
  <si>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</si>
  <si>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</si>
  <si>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</si>
  <si>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</si>
  <si>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</si>
  <si>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</si>
  <si>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</si>
  <si>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</si>
  <si>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</si>
  <si>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</si>
  <si>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</si>
  <si>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</si>
  <si>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</si>
  <si>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</si>
  <si>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</si>
  <si>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</si>
  <si>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</si>
  <si>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</si>
  <si>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</si>
  <si>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</si>
  <si>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</si>
  <si>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</si>
  <si>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</si>
  <si>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</si>
  <si>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</si>
  <si>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</si>
  <si>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</si>
  <si>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</si>
  <si>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</si>
  <si>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</si>
  <si>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</si>
  <si>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</si>
  <si>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</si>
  <si>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</si>
  <si>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</si>
  <si>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</si>
  <si>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</si>
  <si>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</si>
  <si>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</si>
  <si>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</si>
  <si>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</si>
  <si>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</si>
  <si>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</si>
  <si>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</si>
  <si>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</si>
  <si>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</si>
  <si>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</si>
  <si>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</si>
  <si>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</si>
  <si>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</si>
  <si>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</si>
  <si>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</si>
  <si>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</si>
  <si>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</si>
  <si>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</si>
  <si>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</si>
  <si>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</si>
  <si>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</si>
  <si>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</si>
  <si>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</si>
  <si>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</si>
  <si>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</si>
  <si>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</si>
  <si>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</si>
  <si>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</si>
  <si>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</si>
  <si>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</si>
  <si>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</si>
  <si>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</si>
  <si>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</si>
  <si>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</si>
  <si>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</si>
  <si>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</si>
  <si>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</si>
  <si>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</si>
  <si>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</si>
  <si>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</si>
  <si>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</si>
  <si>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</si>
  <si>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</si>
  <si>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</si>
  <si>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</si>
  <si>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</si>
  <si>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</si>
  <si>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</si>
  <si>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</si>
  <si>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</si>
  <si>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</si>
  <si>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</si>
  <si>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</si>
  <si>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</si>
  <si>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</si>
  <si>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</si>
  <si>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</si>
  <si>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</si>
  <si>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</si>
  <si>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</si>
  <si>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</si>
  <si>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</si>
  <si>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</si>
  <si>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</si>
  <si>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</si>
  <si>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</si>
  <si>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</si>
  <si>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</si>
  <si>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</si>
  <si>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</si>
  <si>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</si>
  <si>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</si>
  <si>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</si>
  <si>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</si>
  <si>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</si>
  <si>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</si>
  <si>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</si>
  <si>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</si>
  <si>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</si>
  <si>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</si>
  <si>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</si>
  <si>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</si>
  <si>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</si>
  <si>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</si>
  <si>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</si>
  <si>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</si>
  <si>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</si>
  <si>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</si>
  <si>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</si>
  <si>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</si>
  <si>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</si>
  <si>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</si>
  <si>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</si>
  <si>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</si>
  <si>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</si>
  <si>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</si>
  <si>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</si>
  <si>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</si>
  <si>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</si>
  <si>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</si>
  <si>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</si>
  <si>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</si>
  <si>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</si>
  <si>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</si>
  <si>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</si>
  <si>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</si>
  <si>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</si>
  <si>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</si>
  <si>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</si>
  <si>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</si>
  <si>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</si>
  <si>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</si>
  <si>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</si>
  <si>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</si>
  <si>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</si>
  <si>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</si>
  <si>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</si>
  <si>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</si>
  <si>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</si>
  <si>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</si>
  <si>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</si>
  <si>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</si>
  <si>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</si>
  <si>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</si>
  <si>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</si>
  <si>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</si>
  <si>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</si>
  <si>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</si>
  <si>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</si>
  <si>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</si>
  <si>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</si>
  <si>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</si>
  <si>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</si>
  <si>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</si>
  <si>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</si>
  <si>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</si>
  <si>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</si>
  <si>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</si>
  <si>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</si>
  <si>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</si>
  <si>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</si>
  <si>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</si>
  <si>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</si>
  <si>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</si>
  <si>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</si>
  <si>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</si>
  <si>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</si>
  <si>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</si>
  <si>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</si>
  <si>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</si>
  <si>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</si>
  <si>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</si>
  <si>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</si>
  <si>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</si>
  <si>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</si>
  <si>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</si>
  <si>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</si>
  <si>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</si>
  <si>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</si>
  <si>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</si>
  <si>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</si>
  <si>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</si>
  <si>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</si>
  <si>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</si>
  <si>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</si>
  <si>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</si>
  <si>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</si>
  <si>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</si>
  <si>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</si>
  <si>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</si>
  <si>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</si>
  <si>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</si>
  <si>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</si>
  <si>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</si>
  <si>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</si>
  <si>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</si>
  <si>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</si>
  <si>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</si>
  <si>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</si>
  <si>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</si>
  <si>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</si>
  <si>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</si>
  <si>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</si>
  <si>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</si>
  <si>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</si>
  <si>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</si>
  <si>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</si>
  <si>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</si>
  <si>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</si>
  <si>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</si>
  <si>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</si>
  <si>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</si>
  <si>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</si>
  <si>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</si>
  <si>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</si>
  <si>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</si>
  <si>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</si>
  <si>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</si>
  <si>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</si>
  <si>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</si>
  <si>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</si>
  <si>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</si>
  <si>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</si>
  <si>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</si>
  <si>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</si>
  <si>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</si>
  <si>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</si>
  <si>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</si>
  <si>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</si>
  <si>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</si>
  <si>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</si>
  <si>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</si>
  <si>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</si>
  <si>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</si>
  <si>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</si>
  <si>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</si>
  <si>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</si>
  <si>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</si>
  <si>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</si>
  <si>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</si>
  <si>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</si>
  <si>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</si>
  <si>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</si>
  <si>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</si>
  <si>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</si>
  <si>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</si>
  <si>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</si>
  <si>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</si>
  <si>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</si>
  <si>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</si>
  <si>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</si>
  <si>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</si>
  <si>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</si>
  <si>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</si>
  <si>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</si>
  <si>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</si>
  <si>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</si>
  <si>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</si>
  <si>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</si>
  <si>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</si>
  <si>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</si>
  <si>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</si>
  <si>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</si>
  <si>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</si>
  <si>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</si>
  <si>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</si>
  <si>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</si>
  <si>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</si>
  <si>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</si>
  <si>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</si>
  <si>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</si>
  <si>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</si>
  <si>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</si>
  <si>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</si>
  <si>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</si>
  <si>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</si>
  <si>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</si>
  <si>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</si>
  <si>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</si>
  <si>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</si>
  <si>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</si>
  <si>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</si>
  <si>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</si>
  <si>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</si>
  <si>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</si>
  <si>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</si>
  <si>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</si>
  <si>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</si>
  <si>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</si>
  <si>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</si>
  <si>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</si>
  <si>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</si>
  <si>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</si>
  <si>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</si>
  <si>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</si>
  <si>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</si>
  <si>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</si>
  <si>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</si>
  <si>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</si>
  <si>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</si>
  <si>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</si>
  <si>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</si>
  <si>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</si>
  <si>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</si>
  <si>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</si>
  <si>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</si>
  <si>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</si>
  <si>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</si>
  <si>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</si>
  <si>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</si>
  <si>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</si>
  <si>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</si>
  <si>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</si>
  <si>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</si>
  <si>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</si>
  <si>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</si>
  <si>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</si>
  <si>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</si>
  <si>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</si>
  <si>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</si>
  <si>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</si>
  <si>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</si>
  <si>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</si>
  <si>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</si>
  <si>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</si>
  <si>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</si>
  <si>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</si>
  <si>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</si>
  <si>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</si>
  <si>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</si>
  <si>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</si>
  <si>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</si>
  <si>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</si>
  <si>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</si>
  <si>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</si>
  <si>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</si>
  <si>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</si>
  <si>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</si>
  <si>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</si>
  <si>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</si>
  <si>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</si>
  <si>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</si>
  <si>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</si>
  <si>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</si>
  <si>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</si>
  <si>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</si>
  <si>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</si>
  <si>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</si>
  <si>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</si>
  <si>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</si>
  <si>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</si>
  <si>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</si>
  <si>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</si>
  <si>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</si>
  <si>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</si>
  <si>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</si>
  <si>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</si>
  <si>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</si>
  <si>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</si>
  <si>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</si>
  <si>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</si>
  <si>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</si>
  <si>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</si>
  <si>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</si>
  <si>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</si>
  <si>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</si>
  <si>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</si>
  <si>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</si>
  <si>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</si>
  <si>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</si>
  <si>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</si>
  <si>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</si>
  <si>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</si>
  <si>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</si>
  <si>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</si>
  <si>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</si>
  <si>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</si>
  <si>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</si>
  <si>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</si>
  <si>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</si>
  <si>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</si>
  <si>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</si>
  <si>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</si>
  <si>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</si>
  <si>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</si>
  <si>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</si>
  <si>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</si>
  <si>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</si>
  <si>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</si>
  <si>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</si>
  <si>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</si>
  <si>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</si>
  <si>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</si>
  <si>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</si>
  <si>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</si>
  <si>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</si>
  <si>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</si>
  <si>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</si>
  <si>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</si>
  <si>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</si>
  <si>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</si>
  <si>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</si>
  <si>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</si>
  <si>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</si>
  <si>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</si>
  <si>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</si>
  <si>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</si>
  <si>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</si>
  <si>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</si>
  <si>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</si>
  <si>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</si>
  <si>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</si>
  <si>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</si>
  <si>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</si>
  <si>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</si>
  <si>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</si>
  <si>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</si>
  <si>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</si>
  <si>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</si>
  <si>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</si>
  <si>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</si>
  <si>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</si>
  <si>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</si>
  <si>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</si>
  <si>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</si>
  <si>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</si>
  <si>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</si>
  <si>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</si>
  <si>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</si>
  <si>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</si>
  <si>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</si>
  <si>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</si>
  <si>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</si>
  <si>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</si>
  <si>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</si>
  <si>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</si>
  <si>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</si>
  <si>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</si>
  <si>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</si>
  <si>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</si>
  <si>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</si>
  <si>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</si>
  <si>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</si>
  <si>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</si>
  <si>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</si>
  <si>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</si>
  <si>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</si>
  <si>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</si>
  <si>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</si>
  <si>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</si>
  <si>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</si>
  <si>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</si>
  <si>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</si>
  <si>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</si>
  <si>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</si>
  <si>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</si>
  <si>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</si>
  <si>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</si>
  <si>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</si>
  <si>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</si>
  <si>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</si>
  <si>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</si>
  <si>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</si>
  <si>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</si>
  <si>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</si>
  <si>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</si>
  <si>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</si>
  <si>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</si>
  <si>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</si>
  <si>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</si>
  <si>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</si>
  <si>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</si>
  <si>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</si>
  <si>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</si>
  <si>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</si>
  <si>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</si>
  <si>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</si>
  <si>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</si>
  <si>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</si>
  <si>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</si>
  <si>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</si>
  <si>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</si>
  <si>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</si>
  <si>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</si>
  <si>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</si>
  <si>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</si>
  <si>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</si>
  <si>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</si>
  <si>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</si>
  <si>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</si>
  <si>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</si>
  <si>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</si>
  <si>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</si>
  <si>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</si>
  <si>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</si>
  <si>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</si>
  <si>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</si>
  <si>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</si>
  <si>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</si>
  <si>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</si>
  <si>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</si>
  <si>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</si>
  <si>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</si>
  <si>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</si>
  <si>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</si>
  <si>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</si>
  <si>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</si>
  <si>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</si>
  <si>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</si>
  <si>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</si>
  <si>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</si>
  <si>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</si>
  <si>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</si>
  <si>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</si>
  <si>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</si>
  <si>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</si>
  <si>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</si>
  <si>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</si>
  <si>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</si>
  <si>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</si>
  <si>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</si>
  <si>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</si>
  <si>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</si>
  <si>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</si>
  <si>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</si>
  <si>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</si>
  <si>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</si>
  <si>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</si>
  <si>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</si>
  <si>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</si>
  <si>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</si>
  <si>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</si>
  <si>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</si>
  <si>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</si>
  <si>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</si>
  <si>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</si>
  <si>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</si>
  <si>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</si>
  <si>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</si>
  <si>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</si>
  <si>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</si>
  <si>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</si>
  <si>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</si>
  <si>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</si>
  <si>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</si>
  <si>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</si>
  <si>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</si>
  <si>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</si>
  <si>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</si>
  <si>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</si>
  <si>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</si>
  <si>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</si>
  <si>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</si>
  <si>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</si>
  <si>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</si>
  <si>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</si>
  <si>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</si>
  <si>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</si>
  <si>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</si>
  <si>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</si>
  <si>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</si>
  <si>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</si>
  <si>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</si>
  <si>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</si>
  <si>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</si>
  <si>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</si>
  <si>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</si>
  <si>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</si>
  <si>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</si>
  <si>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</si>
  <si>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</si>
  <si>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</si>
  <si>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</si>
  <si>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</si>
  <si>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</si>
  <si>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</si>
  <si>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</si>
  <si>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</si>
  <si>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</si>
  <si>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</si>
  <si>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</si>
  <si>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</si>
  <si>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</si>
  <si>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</si>
  <si>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</si>
  <si>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</si>
  <si>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</si>
  <si>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</si>
  <si>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</si>
  <si>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</si>
  <si>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</si>
  <si>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</si>
  <si>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</si>
  <si>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</si>
  <si>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</si>
  <si>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</si>
  <si>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</si>
  <si>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</si>
  <si>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</si>
  <si>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</si>
  <si>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</si>
  <si>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</si>
  <si>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</si>
  <si>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</si>
  <si>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</si>
  <si>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</si>
  <si>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</si>
  <si>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</si>
  <si>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</si>
  <si>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</si>
  <si>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</si>
  <si>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</si>
  <si>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</si>
  <si>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</si>
  <si>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</si>
  <si>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</si>
  <si>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</si>
  <si>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</si>
  <si>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</si>
  <si>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</si>
  <si>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</si>
  <si>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</si>
  <si>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</si>
  <si>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</si>
  <si>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</si>
  <si>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</si>
  <si>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</si>
  <si>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</si>
  <si>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</si>
  <si>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</si>
  <si>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</si>
  <si>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</si>
  <si>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</si>
  <si>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</si>
  <si>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</si>
  <si>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</si>
  <si>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</si>
  <si>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</si>
  <si>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</si>
  <si>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</si>
  <si>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</si>
  <si>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</si>
  <si>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</si>
  <si>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</si>
  <si>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</si>
  <si>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</si>
  <si>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</si>
  <si>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</si>
  <si>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</si>
  <si>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</si>
  <si>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</si>
  <si>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</si>
  <si>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</si>
  <si>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</si>
  <si>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</si>
  <si>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</si>
  <si>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</si>
  <si>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</si>
  <si>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</si>
  <si>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</si>
  <si>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</si>
  <si>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</si>
  <si>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</si>
  <si>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</si>
  <si>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</si>
  <si>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</si>
  <si>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</si>
  <si>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</si>
  <si>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</si>
  <si>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</si>
  <si>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</si>
  <si>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</si>
  <si>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</si>
  <si>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</si>
  <si>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</si>
  <si>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</si>
  <si>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</si>
  <si>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</si>
  <si>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</si>
  <si>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</si>
  <si>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</si>
  <si>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</si>
  <si>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</si>
  <si>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</si>
  <si>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</si>
  <si>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</si>
  <si>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</si>
  <si>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</si>
  <si>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</si>
  <si>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</si>
  <si>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</si>
  <si>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</si>
  <si>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</si>
  <si>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</si>
  <si>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</si>
  <si>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</si>
  <si>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</si>
  <si>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</si>
  <si>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</si>
  <si>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</si>
  <si>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</si>
  <si>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</si>
  <si>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</si>
  <si>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</si>
  <si>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</si>
  <si>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</si>
  <si>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</si>
  <si>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</si>
  <si>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</si>
  <si>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</si>
  <si>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</si>
  <si>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</si>
  <si>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</si>
  <si>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</si>
  <si>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</si>
  <si>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</si>
  <si>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</si>
  <si>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</si>
  <si>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</si>
  <si>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</si>
  <si>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</si>
  <si>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</si>
  <si>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</si>
  <si>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</si>
  <si>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</si>
  <si>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</si>
  <si>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</si>
  <si>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</si>
  <si>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</si>
  <si>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</si>
  <si>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</si>
  <si>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</si>
  <si>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</si>
  <si>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</si>
  <si>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</si>
  <si>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</si>
  <si>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</si>
  <si>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</si>
  <si>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</si>
  <si>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</si>
  <si>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</si>
  <si>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</si>
  <si>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</si>
  <si>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</si>
  <si>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</si>
  <si>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</si>
  <si>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</si>
  <si>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</si>
  <si>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</si>
  <si>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</si>
  <si>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</si>
  <si>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</si>
  <si>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</si>
  <si>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</si>
  <si>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</si>
  <si>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</si>
  <si>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</si>
  <si>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</si>
  <si>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</si>
  <si>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</si>
  <si>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</si>
  <si>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</si>
  <si>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</si>
  <si>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</si>
  <si>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</si>
  <si>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</si>
  <si>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</si>
  <si>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</si>
  <si>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</si>
  <si>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</si>
  <si>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</si>
  <si>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</si>
  <si>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</si>
  <si>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</si>
  <si>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</si>
  <si>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</si>
  <si>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</si>
  <si>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</si>
  <si>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</si>
  <si>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</si>
  <si>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</si>
  <si>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</si>
  <si>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</si>
  <si>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</si>
  <si>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</si>
  <si>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</si>
  <si>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</si>
  <si>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</si>
  <si>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</si>
  <si>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</si>
  <si>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</si>
  <si>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</si>
  <si>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</si>
  <si>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</si>
  <si>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</si>
  <si>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</si>
  <si>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</si>
  <si>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</si>
  <si>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</si>
  <si>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</si>
  <si>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</si>
  <si>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</si>
  <si>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</si>
  <si>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</si>
  <si>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</si>
  <si>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</si>
  <si>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</si>
  <si>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</si>
  <si>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</si>
  <si>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</si>
  <si>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</si>
  <si>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</si>
  <si>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</si>
  <si>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</si>
  <si>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</si>
  <si>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</si>
  <si>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</si>
  <si>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</si>
  <si>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</si>
  <si>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</si>
  <si>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</si>
  <si>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</si>
  <si>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</si>
  <si>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</si>
  <si>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</si>
  <si>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</si>
  <si>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</si>
  <si>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</si>
  <si>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</si>
  <si>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</si>
  <si>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</si>
  <si>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</si>
  <si>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</si>
  <si>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</si>
  <si>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</si>
  <si>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</si>
  <si>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</si>
  <si>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</si>
  <si>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</si>
  <si>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</si>
  <si>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</si>
  <si>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</si>
  <si>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</si>
  <si>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</si>
  <si>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</si>
  <si>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</si>
  <si>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</si>
  <si>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</si>
  <si>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</si>
  <si>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</si>
  <si>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</si>
  <si>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</si>
  <si>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</si>
  <si>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</si>
  <si>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</si>
  <si>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</si>
  <si>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</si>
  <si>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</si>
  <si>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</si>
  <si>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</si>
  <si>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</si>
  <si>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</si>
  <si>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</si>
  <si>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</si>
  <si>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</si>
  <si>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</si>
  <si>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</si>
  <si>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</si>
  <si>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</si>
  <si>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</si>
  <si>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</si>
  <si>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</si>
  <si>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</si>
  <si>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</si>
  <si>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</si>
  <si>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</si>
  <si>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</si>
  <si>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</si>
  <si>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</si>
  <si>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</si>
  <si>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</si>
  <si>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</si>
  <si>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</si>
  <si>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</si>
  <si>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</si>
  <si>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</si>
  <si>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</si>
  <si>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</si>
  <si>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</si>
  <si>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</si>
  <si>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</si>
  <si>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</si>
  <si>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</si>
  <si>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</si>
  <si>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</si>
  <si>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</si>
  <si>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</si>
  <si>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</si>
  <si>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</si>
  <si>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</si>
  <si>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</si>
  <si>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</si>
  <si>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</si>
  <si>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</si>
  <si>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</si>
  <si>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</si>
  <si>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</si>
  <si>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</si>
  <si>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</si>
  <si>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</si>
  <si>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</si>
  <si>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</si>
  <si>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</si>
  <si>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</si>
  <si>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</si>
  <si>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</si>
  <si>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</si>
  <si>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</si>
  <si>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</si>
  <si>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</si>
  <si>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</si>
  <si>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</si>
  <si>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</si>
  <si>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</si>
  <si>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</si>
  <si>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</si>
  <si>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</si>
  <si>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</si>
  <si>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</si>
  <si>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</si>
  <si>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</si>
  <si>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</si>
  <si>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</si>
  <si>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</si>
  <si>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</si>
  <si>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</si>
  <si>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</si>
  <si>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</si>
  <si>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</si>
  <si>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</si>
  <si>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</si>
  <si>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</si>
  <si>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</si>
  <si>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</si>
  <si>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</si>
  <si>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</si>
  <si>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</si>
  <si>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</si>
  <si>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</si>
  <si>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</si>
  <si>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</si>
  <si>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</si>
  <si>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</si>
  <si>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</si>
  <si>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</si>
  <si>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</si>
  <si>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</si>
  <si>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</si>
  <si>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</si>
  <si>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</si>
  <si>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</si>
  <si>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</si>
  <si>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</si>
  <si>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</si>
  <si>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</si>
  <si>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</si>
  <si>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</si>
  <si>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</si>
  <si>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</si>
  <si>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</si>
  <si>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</si>
  <si>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</si>
  <si>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</si>
  <si>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</si>
  <si>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</si>
  <si>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</si>
  <si>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</si>
  <si>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</si>
  <si>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</si>
  <si>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</si>
  <si>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</si>
  <si>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</si>
  <si>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</si>
  <si>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</si>
  <si>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</si>
  <si>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</si>
  <si>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</si>
  <si>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</si>
  <si>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</si>
  <si>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</si>
  <si>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</si>
  <si>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</si>
  <si>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</si>
  <si>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</si>
  <si>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</si>
  <si>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</si>
  <si>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</si>
  <si>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</si>
  <si>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</si>
  <si>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</si>
  <si>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</si>
  <si>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</si>
  <si>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</si>
  <si>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</si>
  <si>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</si>
  <si>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</si>
  <si>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</si>
  <si>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</si>
  <si>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</si>
  <si>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</si>
  <si>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</si>
  <si>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</si>
  <si>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</si>
  <si>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</si>
  <si>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</si>
  <si>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</si>
  <si>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</si>
  <si>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</si>
  <si>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</si>
  <si>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</si>
  <si>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</si>
  <si>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</si>
  <si>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</si>
  <si>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</si>
  <si>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</si>
  <si>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</si>
  <si>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</si>
  <si>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</si>
  <si>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</si>
  <si>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</si>
  <si>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</si>
  <si>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</si>
  <si>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</si>
  <si>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</si>
  <si>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</si>
  <si>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</si>
  <si>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</si>
  <si>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</si>
  <si>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</si>
  <si>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</si>
  <si>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</si>
  <si>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</si>
  <si>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</si>
  <si>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</si>
  <si>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</si>
  <si>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</si>
  <si>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</si>
  <si>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</si>
  <si>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</si>
  <si>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</si>
  <si>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</si>
  <si>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</si>
  <si>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</si>
  <si>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</si>
  <si>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</si>
  <si>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</si>
  <si>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</si>
  <si>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</si>
  <si>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</si>
  <si>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</si>
  <si>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</si>
  <si>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</si>
  <si>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</si>
  <si>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</si>
  <si>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</si>
  <si>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</si>
  <si>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</si>
  <si>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</si>
  <si>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</si>
  <si>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</si>
  <si>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</si>
  <si>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</si>
  <si>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</si>
  <si>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</si>
  <si>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</si>
  <si>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</si>
  <si>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</si>
  <si>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</si>
  <si>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</si>
  <si>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</si>
  <si>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</si>
  <si>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</si>
  <si>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</si>
  <si>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</si>
  <si>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</si>
  <si>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</si>
  <si>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</si>
  <si>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</si>
  <si>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</si>
  <si>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</si>
  <si>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</si>
  <si>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</si>
  <si>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</si>
  <si>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</si>
  <si>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</si>
  <si>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</si>
  <si>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</si>
  <si>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</si>
  <si>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</si>
  <si>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</si>
  <si>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</si>
  <si>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</si>
  <si>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</si>
  <si>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</si>
  <si>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</si>
  <si>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</si>
  <si>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</si>
  <si>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</si>
  <si>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</si>
  <si>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</si>
  <si>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</si>
  <si>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</si>
  <si>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</si>
  <si>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</si>
  <si>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</si>
  <si>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</si>
  <si>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</si>
  <si>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</si>
  <si>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</si>
  <si>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</si>
  <si>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</si>
  <si>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</si>
  <si>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</si>
  <si>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</si>
  <si>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</si>
  <si>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</si>
  <si>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</si>
  <si>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</si>
  <si>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</si>
  <si>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</si>
  <si>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</si>
  <si>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</si>
  <si>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</si>
  <si>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</si>
  <si>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</si>
  <si>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</si>
  <si>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</si>
  <si>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</si>
  <si>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</si>
  <si>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</si>
  <si>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</si>
  <si>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</si>
  <si>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</si>
  <si>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</si>
  <si>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</si>
  <si>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</si>
  <si>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</si>
  <si>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</si>
  <si>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</si>
  <si>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</si>
  <si>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</si>
  <si>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</si>
  <si>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</si>
  <si>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</si>
  <si>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</si>
  <si>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</si>
  <si>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</si>
  <si>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</si>
  <si>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</si>
  <si>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</si>
  <si>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</si>
  <si>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</si>
  <si>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</si>
  <si>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</si>
  <si>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</si>
  <si>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</si>
  <si>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</si>
  <si>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</si>
  <si>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</si>
  <si>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</si>
  <si>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</si>
  <si>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</si>
  <si>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</si>
  <si>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</si>
  <si>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</si>
  <si>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</si>
  <si>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</si>
  <si>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</si>
  <si>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</si>
  <si>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</si>
  <si>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</si>
  <si>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</si>
  <si>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</si>
  <si>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</si>
  <si>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</si>
  <si>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</si>
  <si>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</si>
  <si>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</si>
  <si>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</si>
  <si>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</si>
  <si>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</si>
  <si>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</si>
  <si>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</si>
  <si>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</si>
  <si>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</si>
  <si>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</si>
  <si>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</si>
  <si>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</si>
  <si>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</si>
  <si>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</si>
  <si>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</si>
  <si>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</si>
  <si>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</si>
  <si>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</si>
  <si>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</si>
  <si>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</si>
  <si>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</si>
  <si>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</si>
  <si>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</si>
  <si>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</si>
  <si>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</si>
  <si>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</si>
  <si>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</si>
  <si>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</si>
  <si>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</si>
  <si>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</si>
  <si>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</si>
  <si>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</si>
  <si>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</si>
  <si>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</si>
  <si>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</si>
  <si>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</si>
  <si>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</si>
  <si>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</si>
  <si>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</si>
  <si>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</si>
  <si>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</si>
  <si>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</si>
  <si>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</si>
  <si>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</si>
  <si>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</si>
  <si>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</si>
  <si>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</si>
  <si>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</si>
  <si>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</si>
  <si>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</si>
  <si>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</si>
  <si>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</si>
  <si>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</si>
  <si>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</si>
  <si>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</si>
  <si>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</si>
  <si>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</si>
  <si>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</si>
  <si>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</si>
  <si>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</si>
  <si>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</si>
  <si>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</si>
  <si>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</si>
  <si>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</si>
  <si>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</si>
  <si>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</si>
  <si>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</si>
  <si>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</si>
  <si>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</si>
  <si>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</si>
  <si>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</si>
  <si>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</si>
  <si>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</si>
  <si>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</si>
  <si>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</si>
  <si>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</si>
  <si>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</si>
  <si>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</si>
  <si>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</si>
  <si>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</si>
  <si>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</si>
  <si>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</si>
  <si>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</si>
  <si>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</si>
  <si>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</si>
  <si>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</si>
  <si>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</si>
  <si>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</si>
  <si>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</si>
  <si>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</si>
  <si>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</si>
  <si>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</si>
  <si>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</si>
  <si>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</si>
  <si>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</si>
  <si>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</si>
  <si>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</si>
  <si>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</si>
  <si>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</si>
  <si>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</si>
  <si>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</si>
  <si>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</si>
  <si>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</si>
  <si>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</si>
  <si>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</si>
  <si>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</si>
  <si>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</si>
  <si>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</si>
  <si>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</si>
  <si>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</si>
  <si>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</si>
  <si>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</si>
  <si>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</si>
  <si>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</si>
  <si>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</si>
  <si>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</si>
  <si>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</si>
  <si>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</si>
  <si>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</si>
  <si>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</si>
  <si>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</si>
  <si>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</si>
  <si>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</si>
  <si>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</si>
  <si>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</si>
  <si>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</si>
  <si>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</si>
  <si>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</si>
  <si>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</si>
  <si>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</si>
  <si>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</si>
  <si>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</si>
  <si>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</si>
  <si>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</si>
  <si>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</si>
  <si>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</si>
  <si>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</si>
  <si>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</si>
  <si>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</si>
  <si>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</si>
  <si>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</si>
  <si>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</si>
  <si>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</si>
  <si>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</si>
  <si>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</si>
  <si>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</si>
  <si>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</si>
  <si>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</si>
  <si>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</si>
  <si>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</si>
  <si>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</si>
  <si>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</si>
  <si>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</si>
  <si>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</si>
  <si>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</si>
  <si>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</si>
  <si>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</si>
  <si>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</si>
  <si>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</si>
  <si>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</si>
  <si>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</si>
  <si>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</si>
  <si>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</si>
  <si>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</si>
  <si>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</si>
  <si>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</si>
  <si>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</si>
  <si>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</si>
  <si>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</si>
  <si>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</si>
  <si>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</si>
  <si>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</si>
  <si>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</si>
  <si>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</si>
  <si>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</si>
  <si>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</si>
  <si>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</si>
  <si>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</si>
  <si>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</si>
  <si>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</si>
  <si>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</si>
  <si>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</si>
  <si>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</si>
  <si>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</si>
  <si>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</si>
  <si>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</si>
  <si>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</si>
  <si>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</si>
  <si>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</si>
  <si>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</si>
  <si>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</si>
  <si>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</si>
  <si>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</si>
  <si>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</si>
  <si>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</si>
  <si>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</si>
  <si>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</si>
  <si>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</si>
  <si>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</si>
  <si>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</si>
  <si>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</si>
  <si>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</si>
  <si>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</si>
  <si>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</si>
  <si>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</si>
  <si>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</si>
  <si>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</si>
  <si>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</si>
  <si>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</si>
  <si>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</si>
  <si>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</si>
  <si>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</si>
  <si>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</si>
  <si>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</si>
  <si>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</si>
  <si>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</si>
  <si>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</si>
  <si>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</si>
  <si>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</si>
  <si>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</si>
  <si>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</si>
  <si>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</si>
  <si>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</si>
  <si>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</si>
  <si>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</si>
  <si>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</si>
  <si>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</si>
  <si>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</si>
  <si>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</si>
  <si>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</si>
  <si>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</si>
  <si>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</si>
  <si>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</si>
  <si>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</si>
  <si>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</si>
  <si>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</si>
  <si>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</si>
  <si>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</si>
  <si>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</si>
  <si>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</si>
  <si>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</si>
  <si>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</si>
  <si>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</si>
  <si>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</si>
  <si>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</si>
  <si>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</si>
  <si>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</si>
  <si>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</si>
  <si>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</si>
  <si>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</si>
  <si>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</si>
  <si>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</si>
  <si>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</si>
  <si>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</si>
  <si>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</si>
  <si>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</si>
  <si>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</si>
  <si>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</si>
  <si>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</si>
  <si>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</si>
  <si>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</si>
  <si>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</si>
  <si>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</si>
  <si>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</si>
  <si>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</si>
  <si>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</si>
  <si>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</si>
  <si>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</si>
  <si>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</si>
  <si>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</si>
  <si>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</si>
  <si>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</si>
  <si>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</si>
  <si>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</si>
  <si>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</si>
  <si>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</si>
  <si>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</si>
  <si>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</si>
  <si>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</si>
  <si>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</si>
  <si>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</si>
  <si>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</si>
  <si>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</si>
  <si>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</si>
  <si>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</si>
  <si>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</si>
  <si>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</si>
  <si>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</si>
  <si>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</si>
  <si>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</si>
  <si>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</si>
  <si>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</si>
  <si>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</si>
  <si>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</si>
  <si>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</si>
  <si>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</si>
  <si>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</si>
  <si>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</si>
  <si>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</si>
  <si>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</si>
  <si>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</si>
  <si>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</si>
  <si>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</si>
  <si>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</si>
  <si>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</si>
  <si>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</si>
  <si>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</si>
  <si>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</si>
  <si>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</si>
  <si>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</si>
  <si>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</si>
  <si>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</si>
  <si>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</si>
  <si>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</si>
  <si>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</si>
  <si>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</si>
  <si>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</si>
  <si>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</si>
  <si>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</si>
  <si>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</si>
  <si>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</si>
  <si>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</si>
  <si>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</si>
  <si>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</si>
  <si>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</si>
  <si>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</si>
  <si>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</si>
  <si>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</si>
  <si>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</si>
  <si>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</si>
  <si>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</si>
  <si>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</si>
  <si>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</si>
  <si>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</si>
  <si>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</si>
  <si>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</si>
  <si>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</si>
  <si>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</si>
  <si>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</si>
  <si>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</si>
  <si>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</si>
  <si>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</si>
  <si>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</si>
  <si>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</si>
  <si>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</si>
  <si>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</si>
  <si>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</si>
  <si>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</si>
  <si>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</si>
  <si>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</si>
  <si>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</si>
  <si>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</si>
  <si>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</si>
  <si>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</si>
  <si>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</si>
  <si>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</si>
  <si>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</si>
  <si>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</si>
  <si>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</si>
  <si>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</si>
  <si>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</si>
  <si>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</si>
  <si>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</si>
  <si>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</si>
  <si>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</si>
  <si>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</si>
  <si>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</si>
  <si>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</si>
  <si>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</si>
  <si>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</si>
  <si>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</si>
  <si>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</si>
  <si>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</si>
  <si>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</si>
  <si>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</si>
  <si>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</si>
  <si>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</si>
  <si>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</si>
  <si>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</si>
  <si>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</si>
  <si>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</si>
  <si>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</si>
  <si>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</si>
  <si>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</si>
  <si>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</si>
  <si>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</si>
  <si>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</si>
  <si>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</si>
  <si>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</si>
  <si>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</si>
  <si>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</si>
  <si>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</si>
  <si>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</si>
  <si>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</si>
  <si>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</si>
  <si>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</si>
  <si>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</si>
  <si>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</si>
  <si>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</si>
  <si>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</si>
  <si>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</si>
  <si>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</si>
  <si>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</si>
  <si>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</si>
  <si>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</si>
  <si>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</si>
  <si>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</si>
  <si>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</si>
  <si>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</si>
  <si>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</si>
  <si>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</si>
  <si>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</si>
  <si>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</si>
  <si>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</si>
  <si>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</si>
  <si>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</si>
  <si>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</si>
  <si>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</si>
  <si>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</si>
  <si>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</si>
  <si>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</si>
  <si>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</si>
  <si>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</si>
  <si>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</si>
  <si>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</si>
  <si>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</si>
  <si>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</si>
  <si>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</si>
  <si>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</si>
  <si>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</si>
  <si>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</si>
  <si>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</si>
  <si>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</si>
  <si>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</si>
  <si>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</si>
  <si>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</si>
  <si>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</si>
  <si>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</si>
  <si>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</si>
  <si>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</si>
  <si>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</si>
  <si>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</si>
  <si>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</si>
  <si>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</si>
  <si>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</si>
  <si>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</si>
  <si>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</si>
  <si>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</si>
  <si>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</si>
  <si>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</si>
  <si>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</si>
  <si>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</si>
  <si>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</si>
  <si>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</si>
  <si>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</si>
  <si>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</si>
  <si>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</si>
  <si>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</si>
  <si>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</si>
  <si>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</si>
  <si>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</si>
  <si>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</si>
  <si>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</si>
  <si>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</si>
  <si>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</si>
  <si>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</si>
  <si>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</si>
  <si>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</si>
  <si>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</si>
  <si>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</si>
  <si>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</si>
  <si>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</si>
  <si>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</si>
  <si>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</si>
  <si>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</si>
  <si>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</si>
  <si>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</si>
  <si>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</si>
  <si>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</si>
  <si>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</si>
  <si>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</si>
  <si>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</si>
  <si>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</si>
  <si>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</si>
  <si>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</si>
  <si>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</si>
  <si>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</si>
  <si>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</si>
  <si>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</si>
  <si>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</si>
  <si>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</si>
  <si>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</si>
  <si>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</si>
  <si>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</si>
  <si>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</si>
  <si>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</si>
  <si>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</si>
  <si>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</si>
  <si>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</si>
  <si>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</si>
  <si>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</si>
  <si>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</si>
  <si>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</si>
  <si>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</si>
  <si>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</si>
  <si>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</si>
  <si>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</si>
  <si>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</si>
  <si>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</si>
  <si>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</si>
  <si>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</si>
  <si>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</si>
  <si>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</si>
  <si>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</si>
  <si>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</si>
  <si>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</si>
  <si>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</si>
  <si>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</si>
  <si>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</si>
  <si>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</si>
  <si>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</si>
  <si>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</si>
  <si>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</si>
  <si>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</si>
  <si>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</si>
  <si>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</si>
  <si>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</si>
  <si>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</si>
  <si>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</si>
  <si>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</si>
  <si>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</si>
  <si>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</si>
  <si>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</si>
  <si>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</si>
  <si>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</si>
  <si>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</si>
  <si>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</si>
  <si>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</si>
  <si>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</si>
  <si>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</si>
  <si>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</si>
  <si>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</si>
  <si>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</si>
  <si>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</si>
  <si>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</si>
  <si>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</si>
  <si>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</si>
  <si>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</si>
  <si>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</si>
  <si>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</si>
  <si>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</si>
  <si>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</si>
  <si>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</si>
  <si>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</si>
  <si>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</si>
  <si>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</si>
  <si>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</si>
  <si>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</si>
  <si>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</si>
  <si>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</si>
  <si>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</si>
  <si>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</si>
  <si>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</si>
  <si>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</si>
  <si>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</si>
  <si>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</si>
  <si>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</si>
  <si>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</si>
  <si>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</si>
  <si>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</si>
  <si>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</si>
  <si>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</si>
  <si>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</si>
  <si>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</si>
  <si>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</si>
  <si>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</si>
  <si>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</si>
  <si>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</si>
  <si>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</si>
  <si>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</si>
  <si>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</si>
  <si>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</si>
  <si>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</si>
  <si>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</si>
  <si>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</si>
  <si>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</si>
  <si>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</si>
  <si>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</si>
  <si>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</si>
  <si>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</si>
  <si>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</si>
  <si>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</si>
  <si>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</si>
  <si>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</si>
  <si>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</si>
  <si>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</si>
  <si>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</si>
  <si>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</si>
  <si>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</si>
  <si>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</si>
  <si>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</si>
  <si>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</si>
  <si>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</si>
  <si>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</si>
  <si>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</si>
  <si>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</si>
  <si>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</si>
  <si>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</si>
  <si>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</si>
  <si>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</si>
  <si>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</si>
  <si>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</si>
  <si>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</si>
  <si>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</si>
  <si>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</si>
  <si>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</si>
  <si>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</si>
  <si>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</si>
  <si>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</si>
  <si>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</si>
  <si>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</si>
  <si>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</si>
  <si>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</si>
  <si>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</si>
  <si>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</si>
  <si>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</si>
  <si>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</si>
  <si>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</si>
  <si>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</si>
  <si>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</si>
  <si>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</si>
  <si>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</si>
  <si>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</si>
  <si>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</si>
  <si>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</si>
  <si>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</si>
  <si>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</si>
  <si>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</si>
  <si>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</si>
  <si>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</si>
  <si>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</si>
  <si>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</si>
  <si>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</si>
  <si>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</si>
  <si>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</si>
  <si>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</si>
  <si>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</si>
  <si>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</si>
  <si>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</si>
  <si>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</si>
  <si>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</si>
  <si>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</si>
  <si>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</si>
  <si>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</si>
  <si>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</si>
  <si>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</si>
  <si>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</si>
  <si>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</si>
  <si>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</si>
  <si>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</si>
  <si>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</si>
  <si>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</si>
  <si>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</si>
  <si>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</si>
  <si>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</si>
  <si>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</si>
  <si>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</si>
  <si>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</si>
  <si>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</si>
  <si>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</si>
  <si>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</si>
  <si>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</si>
  <si>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</si>
  <si>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</si>
  <si>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</si>
  <si>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</si>
  <si>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</si>
  <si>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</si>
  <si>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</si>
  <si>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</si>
  <si>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</si>
  <si>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</si>
  <si>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</si>
  <si>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</si>
  <si>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</si>
  <si>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</si>
  <si>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</si>
  <si>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</si>
  <si>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</si>
  <si>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</si>
  <si>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</si>
  <si>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</si>
  <si>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</si>
  <si>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</si>
  <si>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</si>
  <si>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</si>
  <si>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</si>
  <si>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</si>
  <si>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</si>
  <si>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</si>
  <si>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</si>
  <si>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</si>
  <si>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</si>
  <si>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</si>
  <si>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</si>
  <si>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</si>
  <si>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</si>
  <si>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</si>
  <si>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</si>
  <si>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</si>
  <si>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</si>
  <si>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</si>
  <si>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</si>
  <si>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</si>
  <si>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</si>
  <si>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</si>
  <si>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</si>
  <si>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</si>
  <si>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</si>
  <si>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</si>
  <si>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</si>
  <si>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</si>
  <si>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</si>
  <si>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</si>
  <si>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</si>
  <si>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</si>
  <si>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</si>
  <si>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</si>
  <si>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</si>
  <si>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</si>
  <si>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</si>
  <si>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</si>
  <si>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</si>
  <si>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</si>
  <si>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</si>
  <si>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</si>
  <si>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</si>
  <si>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</si>
  <si>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</si>
  <si>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</si>
  <si>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</si>
  <si>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</si>
  <si>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</si>
  <si>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</si>
  <si>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</si>
  <si>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</si>
  <si>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</si>
  <si>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</si>
  <si>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</si>
  <si>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</si>
  <si>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</si>
  <si>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</si>
  <si>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</si>
  <si>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</si>
  <si>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</si>
  <si>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</si>
  <si>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</si>
  <si>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</si>
  <si>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</si>
  <si>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</si>
  <si>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</si>
  <si>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</si>
  <si>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</si>
  <si>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</si>
  <si>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</si>
  <si>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</si>
  <si>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</si>
  <si>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</si>
  <si>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</si>
  <si>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</si>
  <si>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</si>
  <si>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</si>
  <si>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</si>
  <si>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</si>
  <si>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</si>
  <si>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</si>
  <si>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</si>
  <si>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</si>
  <si>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</si>
  <si>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</si>
  <si>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</si>
  <si>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</si>
  <si>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</si>
  <si>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</si>
  <si>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</si>
  <si>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</si>
  <si>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</si>
  <si>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</si>
  <si>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</si>
  <si>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</si>
  <si>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</si>
  <si>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</si>
  <si>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</si>
  <si>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</si>
  <si>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</si>
  <si>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</si>
  <si>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</si>
  <si>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</si>
  <si>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</si>
  <si>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</si>
  <si>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</si>
  <si>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</si>
  <si>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</si>
  <si>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</si>
  <si>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</si>
  <si>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</si>
  <si>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</si>
  <si>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</si>
  <si>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</si>
  <si>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</si>
  <si>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</si>
  <si>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</si>
  <si>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</si>
  <si>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</si>
  <si>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</si>
  <si>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</si>
  <si>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</si>
  <si>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</si>
  <si>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</si>
  <si>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</si>
  <si>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</si>
  <si>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</si>
  <si>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</si>
  <si>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</si>
  <si>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</si>
  <si>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</si>
  <si>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</si>
  <si>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</si>
  <si>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</si>
  <si>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</si>
  <si>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</si>
  <si>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</si>
  <si>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</si>
  <si>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</si>
  <si>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</si>
  <si>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</si>
  <si>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</si>
  <si>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</si>
  <si>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</si>
  <si>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</si>
  <si>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</si>
  <si>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</si>
  <si>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</si>
  <si>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</si>
  <si>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</si>
  <si>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</si>
  <si>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</si>
  <si>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</si>
  <si>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</si>
  <si>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</si>
  <si>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</si>
  <si>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</si>
  <si>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</si>
  <si>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</si>
  <si>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</si>
  <si>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</si>
  <si>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</si>
  <si>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</si>
  <si>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</si>
  <si>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</si>
  <si>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</si>
  <si>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</si>
  <si>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</si>
  <si>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</si>
  <si>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</si>
  <si>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</si>
  <si>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</si>
  <si>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</si>
  <si>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</si>
  <si>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</si>
  <si>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</si>
  <si>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</si>
  <si>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</si>
  <si>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</si>
  <si>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</si>
  <si>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</si>
  <si>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</si>
  <si>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</si>
  <si>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</si>
  <si>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</si>
  <si>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</si>
  <si>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</si>
  <si>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</si>
  <si>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</si>
  <si>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</si>
  <si>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</si>
  <si>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</si>
  <si>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</si>
  <si>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</si>
  <si>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</si>
  <si>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</si>
  <si>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</si>
  <si>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</si>
  <si>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</si>
  <si>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</si>
  <si>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</si>
  <si>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</si>
  <si>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</si>
  <si>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</si>
  <si>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</si>
  <si>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</si>
  <si>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</si>
  <si>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</si>
  <si>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</si>
  <si>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</si>
  <si>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</si>
  <si>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</si>
  <si>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</si>
  <si>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</si>
  <si>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</si>
  <si>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</si>
  <si>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</si>
  <si>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</si>
  <si>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</si>
  <si>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</si>
  <si>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</si>
  <si>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</si>
  <si>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</si>
  <si>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</si>
  <si>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</si>
  <si>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</si>
  <si>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</si>
  <si>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</si>
  <si>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</si>
  <si>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</si>
  <si>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</si>
  <si>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</si>
  <si>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</si>
  <si>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</si>
  <si>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</si>
  <si>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</si>
  <si>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</si>
  <si>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</si>
  <si>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</si>
  <si>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</si>
  <si>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</si>
  <si>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</si>
  <si>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</si>
  <si>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</si>
  <si>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</si>
  <si>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</si>
  <si>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</si>
  <si>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</si>
  <si>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</si>
  <si>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</si>
  <si>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</si>
  <si>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</si>
  <si>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</si>
  <si>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</si>
  <si>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</si>
  <si>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</si>
  <si>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</si>
  <si>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</si>
  <si>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</si>
  <si>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</si>
  <si>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</si>
  <si>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</si>
  <si>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</si>
  <si>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</si>
  <si>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</si>
  <si>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</si>
  <si>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</si>
  <si>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</si>
  <si>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</si>
  <si>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</si>
  <si>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</si>
  <si>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</si>
  <si>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</si>
  <si>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</si>
  <si>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</si>
  <si>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</si>
  <si>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</si>
  <si>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</si>
  <si>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</si>
  <si>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</si>
  <si>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</si>
  <si>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</si>
  <si>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</si>
  <si>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</si>
  <si>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</si>
  <si>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</si>
  <si>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</si>
  <si>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</si>
  <si>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</si>
  <si>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</si>
  <si>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</si>
  <si>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</si>
  <si>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</si>
  <si>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</si>
  <si>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</si>
  <si>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</si>
  <si>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</si>
  <si>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</si>
  <si>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</si>
  <si>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</si>
  <si>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</si>
  <si>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</si>
  <si>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</si>
  <si>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</si>
  <si>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</si>
  <si>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</si>
  <si>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</si>
  <si>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</si>
  <si>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</si>
  <si>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</si>
  <si>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</si>
  <si>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</si>
  <si>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</si>
  <si>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</si>
  <si>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</si>
  <si>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</si>
  <si>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</si>
  <si>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</si>
  <si>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</si>
  <si>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</si>
  <si>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</si>
  <si>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</si>
  <si>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</si>
  <si>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</si>
  <si>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</si>
  <si>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</si>
  <si>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</si>
  <si>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</si>
  <si>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</si>
  <si>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</si>
  <si>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</si>
  <si>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</si>
  <si>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</si>
  <si>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</si>
  <si>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</si>
  <si>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</si>
  <si>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</si>
  <si>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</si>
  <si>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</si>
  <si>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</si>
  <si>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</si>
  <si>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</si>
  <si>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</si>
  <si>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</si>
  <si>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</si>
  <si>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</si>
  <si>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</si>
  <si>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</si>
  <si>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</si>
  <si>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</si>
  <si>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</si>
  <si>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</si>
  <si>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</si>
  <si>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</si>
  <si>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</si>
  <si>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</si>
  <si>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</si>
  <si>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</si>
  <si>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</si>
  <si>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</si>
  <si>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</si>
  <si>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</si>
  <si>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</si>
  <si>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</si>
  <si>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</si>
  <si>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</si>
  <si>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</si>
  <si>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</si>
  <si>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</si>
  <si>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</si>
  <si>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</si>
  <si>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</si>
  <si>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</si>
  <si>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</si>
  <si>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</si>
  <si>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</si>
  <si>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</si>
  <si>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</si>
  <si>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</si>
  <si>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</si>
  <si>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</si>
  <si>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</si>
  <si>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</si>
  <si>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</si>
  <si>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</si>
  <si>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</si>
  <si>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</si>
  <si>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</si>
  <si>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</si>
  <si>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</si>
  <si>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</si>
  <si>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</si>
  <si>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</si>
  <si>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</si>
  <si>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</si>
  <si>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</si>
  <si>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</si>
  <si>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</si>
  <si>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</si>
  <si>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</si>
  <si>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</si>
  <si>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</si>
  <si>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</si>
  <si>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</si>
  <si>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</si>
  <si>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</si>
  <si>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</si>
  <si>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</si>
  <si>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</si>
  <si>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</si>
  <si>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</si>
  <si>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</si>
  <si>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</si>
  <si>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</si>
  <si>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</si>
  <si>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</si>
  <si>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</si>
  <si>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</si>
  <si>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</si>
  <si>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</si>
  <si>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</si>
  <si>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</si>
  <si>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</si>
  <si>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</si>
  <si>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</si>
  <si>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</si>
  <si>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</si>
  <si>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</si>
  <si>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</si>
  <si>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</si>
  <si>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</si>
  <si>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</si>
  <si>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</si>
  <si>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</si>
  <si>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</si>
  <si>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</si>
  <si>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</si>
  <si>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</si>
  <si>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</si>
  <si>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</si>
  <si>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</si>
  <si>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</si>
  <si>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</si>
  <si>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</si>
  <si>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</si>
  <si>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</si>
  <si>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</si>
  <si>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</si>
  <si>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</si>
  <si>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</si>
  <si>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</si>
  <si>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</si>
  <si>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</si>
  <si>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</si>
  <si>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</si>
  <si>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</si>
  <si>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</si>
  <si>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</si>
  <si>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</si>
  <si>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</si>
  <si>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</si>
  <si>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</si>
  <si>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</si>
  <si>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</si>
  <si>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</si>
  <si>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</si>
  <si>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</si>
  <si>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</si>
  <si>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</si>
  <si>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</si>
  <si>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</si>
  <si>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</si>
  <si>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</si>
  <si>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</si>
  <si>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</si>
  <si>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</si>
  <si>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</si>
  <si>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</si>
  <si>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</si>
  <si>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</si>
  <si>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</si>
  <si>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</si>
  <si>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</si>
  <si>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</si>
  <si>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</si>
  <si>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</si>
  <si>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</si>
  <si>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</si>
  <si>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</si>
  <si>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</si>
  <si>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</si>
  <si>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</si>
  <si>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</si>
  <si>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</si>
  <si>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</si>
  <si>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</si>
  <si>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</si>
  <si>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</si>
  <si>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</si>
  <si>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</si>
  <si>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</si>
  <si>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</si>
  <si>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</si>
  <si>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</si>
  <si>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</si>
  <si>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</si>
  <si>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</si>
  <si>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</si>
  <si>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</si>
  <si>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</si>
  <si>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</si>
  <si>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</si>
  <si>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</si>
  <si>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</si>
  <si>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</si>
  <si>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</si>
  <si>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</si>
  <si>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</si>
  <si>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</si>
  <si>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</si>
  <si>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</si>
  <si>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</si>
  <si>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</si>
  <si>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</si>
  <si>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</si>
  <si>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</si>
  <si>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</si>
  <si>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</si>
  <si>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</si>
  <si>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</si>
  <si>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</si>
  <si>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</si>
  <si>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</si>
  <si>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</si>
  <si>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</si>
  <si>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</si>
  <si>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</si>
  <si>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</si>
  <si>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</si>
  <si>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</si>
  <si>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</si>
  <si>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</si>
  <si>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</si>
  <si>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</si>
  <si>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</si>
  <si>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</si>
  <si>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</si>
  <si>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</si>
  <si>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</si>
  <si>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</si>
  <si>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</si>
  <si>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</si>
  <si>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</si>
  <si>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</si>
  <si>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</si>
  <si>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</si>
  <si>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</si>
  <si>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</si>
  <si>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</si>
  <si>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</si>
  <si>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</si>
  <si>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</si>
  <si>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</si>
  <si>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</si>
  <si>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</si>
  <si>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</si>
  <si>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</si>
  <si>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</si>
  <si>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</si>
  <si>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</si>
  <si>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</si>
  <si>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</si>
  <si>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</si>
  <si>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</si>
  <si>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</si>
  <si>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</si>
  <si>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</si>
  <si>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</si>
  <si>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</si>
  <si>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</si>
  <si>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</si>
  <si>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</si>
  <si>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</si>
  <si>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</si>
  <si>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</si>
  <si>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</si>
  <si>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</si>
  <si>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</si>
  <si>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</si>
  <si>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</si>
  <si>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</si>
  <si>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</si>
  <si>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</si>
  <si>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</si>
  <si>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</si>
  <si>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</si>
  <si>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</si>
  <si>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</si>
  <si>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</si>
  <si>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</si>
  <si>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</si>
  <si>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</si>
  <si>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</si>
  <si>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</si>
  <si>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</si>
  <si>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</si>
  <si>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</si>
  <si>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</si>
  <si>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</si>
  <si>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</si>
  <si>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</si>
  <si>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</si>
  <si>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</si>
  <si>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</si>
  <si>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</si>
  <si>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</si>
  <si>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</si>
  <si>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</si>
  <si>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</si>
  <si>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</si>
  <si>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</si>
  <si>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</si>
  <si>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</si>
  <si>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</si>
  <si>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</si>
  <si>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</si>
  <si>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</si>
  <si>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</si>
  <si>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</si>
  <si>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</si>
  <si>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</si>
  <si>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</si>
  <si>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</si>
  <si>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</si>
  <si>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</si>
  <si>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</si>
  <si>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</si>
  <si>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</si>
  <si>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</si>
  <si>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</si>
  <si>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</si>
  <si>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</si>
  <si>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</si>
  <si>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</si>
  <si>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</si>
  <si>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</si>
  <si>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</si>
  <si>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</si>
  <si>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</si>
  <si>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</si>
  <si>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</si>
  <si>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</si>
  <si>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</si>
  <si>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</si>
  <si>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</si>
  <si>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</si>
  <si>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</si>
  <si>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</si>
  <si>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</si>
  <si>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</si>
  <si>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</si>
  <si>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</si>
  <si>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</si>
  <si>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</si>
  <si>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</si>
  <si>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</si>
  <si>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</si>
  <si>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</si>
  <si>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</si>
  <si>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</si>
  <si>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</si>
  <si>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</si>
  <si>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</si>
  <si>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</si>
  <si>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</si>
  <si>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</si>
  <si>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</si>
  <si>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</si>
  <si>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</si>
  <si>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</si>
  <si>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</si>
  <si>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</si>
  <si>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</si>
  <si>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</si>
  <si>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</si>
  <si>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</si>
  <si>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</si>
  <si>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</si>
  <si>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</si>
  <si>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</si>
  <si>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</si>
  <si>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</si>
  <si>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</si>
  <si>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</si>
  <si>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</si>
  <si>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</si>
  <si>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</si>
  <si>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</si>
  <si>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</si>
  <si>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</si>
  <si>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</si>
  <si>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</si>
  <si>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</si>
  <si>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</si>
  <si>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</si>
  <si>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</si>
  <si>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</si>
  <si>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</si>
  <si>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</si>
  <si>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</si>
  <si>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</si>
  <si>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</si>
  <si>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</si>
  <si>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</si>
  <si>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</si>
  <si>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</si>
  <si>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</si>
  <si>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</si>
  <si>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</si>
  <si>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</si>
  <si>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</si>
  <si>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</si>
  <si>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</si>
  <si>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</si>
  <si>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</si>
  <si>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</si>
  <si>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</si>
  <si>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</si>
  <si>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</si>
  <si>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</si>
  <si>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</si>
  <si>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</si>
  <si>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</si>
  <si>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</si>
  <si>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</si>
  <si>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</si>
  <si>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</si>
  <si>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</si>
  <si>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</si>
  <si>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</si>
  <si>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</si>
  <si>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</si>
  <si>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</si>
  <si>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</si>
  <si>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</si>
  <si>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</si>
  <si>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</si>
  <si>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</si>
  <si>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</si>
  <si>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</si>
  <si>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</si>
  <si>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</si>
  <si>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</si>
  <si>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</si>
  <si>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</si>
  <si>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</si>
  <si>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</si>
  <si>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</si>
  <si>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</si>
  <si>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</si>
  <si>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</si>
  <si>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</si>
  <si>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</si>
  <si>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</si>
  <si>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</si>
  <si>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</si>
  <si>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</si>
  <si>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</si>
  <si>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</si>
  <si>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</si>
  <si>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</si>
  <si>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</si>
  <si>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</si>
  <si>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</si>
  <si>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</si>
  <si>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</si>
  <si>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</si>
  <si>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</si>
  <si>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</si>
  <si>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</si>
  <si>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</si>
  <si>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</si>
  <si>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</si>
  <si>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</si>
  <si>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</si>
  <si>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</si>
  <si>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</si>
  <si>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</si>
  <si>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</si>
  <si>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</si>
  <si>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</si>
  <si>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</si>
  <si>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</si>
  <si>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</si>
  <si>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</si>
  <si>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</si>
  <si>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</si>
  <si>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</si>
  <si>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</si>
  <si>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</si>
  <si>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</si>
  <si>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</si>
  <si>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</si>
  <si>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</si>
  <si>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</si>
  <si>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</si>
  <si>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</si>
  <si>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</si>
  <si>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</si>
  <si>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</si>
  <si>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</si>
  <si>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</si>
  <si>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</si>
  <si>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</si>
  <si>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</si>
  <si>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</si>
  <si>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</si>
  <si>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</si>
  <si>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</si>
  <si>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</si>
  <si>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</si>
  <si>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</si>
  <si>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</si>
  <si>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</si>
  <si>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</si>
  <si>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</si>
  <si>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</si>
  <si>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</si>
  <si>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</si>
  <si>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</si>
  <si>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</si>
  <si>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</si>
  <si>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</si>
  <si>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</si>
  <si>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</si>
  <si>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</si>
  <si>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</si>
  <si>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</si>
  <si>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</si>
  <si>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</si>
  <si>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</si>
  <si>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</si>
  <si>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</si>
  <si>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</si>
  <si>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</si>
  <si>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</si>
  <si>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</si>
  <si>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</si>
  <si>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</si>
  <si>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</si>
  <si>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</si>
  <si>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</si>
  <si>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</si>
  <si>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</si>
  <si>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</si>
  <si>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</si>
  <si>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</si>
  <si>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</si>
  <si>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</si>
  <si>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</si>
  <si>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</si>
  <si>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</si>
  <si>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</si>
  <si>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</si>
  <si>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</si>
  <si>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</si>
  <si>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</si>
  <si>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</si>
  <si>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</si>
  <si>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</si>
  <si>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</si>
  <si>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</si>
  <si>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</si>
  <si>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</si>
  <si>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</si>
  <si>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</si>
  <si>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</si>
  <si>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</si>
  <si>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</si>
  <si>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</si>
  <si>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</si>
  <si>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</si>
  <si>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</si>
  <si>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</si>
  <si>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</si>
  <si>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</si>
  <si>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</si>
  <si>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</si>
  <si>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</si>
  <si>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</si>
  <si>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</si>
  <si>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</si>
  <si>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</si>
  <si>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</si>
  <si>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</si>
  <si>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</si>
  <si>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</si>
  <si>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</si>
  <si>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</si>
  <si>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</si>
  <si>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</si>
  <si>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</si>
  <si>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</si>
  <si>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</si>
  <si>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</si>
  <si>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</si>
  <si>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</si>
  <si>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</si>
  <si>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</si>
  <si>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</si>
  <si>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</si>
  <si>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</si>
  <si>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</si>
  <si>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</si>
  <si>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</si>
  <si>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</si>
  <si>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</si>
  <si>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</si>
  <si>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</si>
  <si>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</si>
  <si>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</si>
  <si>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</si>
  <si>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</si>
  <si>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</si>
  <si>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</si>
  <si>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</si>
  <si>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</si>
  <si>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</si>
  <si>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</si>
  <si>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</si>
  <si>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</si>
  <si>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</si>
  <si>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</si>
  <si>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</si>
  <si>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</si>
  <si>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</si>
  <si>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</si>
  <si>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</si>
  <si>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</si>
  <si>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</si>
  <si>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</si>
  <si>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</si>
  <si>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</si>
  <si>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</si>
  <si>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</si>
  <si>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</si>
  <si>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</si>
  <si>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</si>
  <si>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</si>
  <si>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</si>
  <si>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</si>
  <si>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</si>
  <si>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</si>
  <si>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</si>
  <si>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</si>
  <si>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</si>
  <si>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</si>
  <si>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</si>
  <si>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</si>
  <si>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</si>
  <si>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</si>
  <si>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</si>
  <si>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</si>
  <si>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</si>
  <si>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</si>
  <si>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</si>
  <si>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</si>
  <si>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</si>
  <si>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</si>
  <si>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</si>
  <si>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</si>
  <si>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</si>
  <si>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</si>
  <si>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</si>
  <si>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</si>
  <si>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</si>
  <si>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</si>
  <si>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</si>
  <si>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</si>
  <si>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</si>
  <si>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</si>
  <si>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</si>
  <si>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</si>
  <si>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</si>
  <si>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</si>
  <si>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</si>
  <si>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</si>
  <si>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</si>
  <si>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</si>
  <si>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</si>
  <si>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</si>
  <si>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</si>
  <si>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</si>
  <si>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</si>
  <si>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</si>
  <si>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</si>
  <si>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</si>
  <si>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</si>
  <si>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</si>
  <si>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</si>
  <si>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</si>
  <si>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</si>
  <si>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</si>
  <si>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</si>
  <si>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</si>
  <si>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</si>
  <si>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</si>
  <si>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</si>
  <si>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</si>
  <si>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</si>
  <si>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</si>
  <si>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</si>
  <si>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</si>
  <si>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</si>
  <si>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</si>
  <si>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</si>
  <si>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</si>
  <si>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</si>
  <si>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</si>
  <si>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</si>
  <si>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</si>
  <si>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</si>
  <si>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</si>
  <si>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</si>
  <si>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</si>
  <si>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</si>
  <si>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</si>
  <si>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</si>
  <si>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</si>
  <si>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</si>
  <si>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</si>
  <si>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</si>
  <si>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</si>
  <si>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</si>
  <si>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</si>
  <si>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</si>
  <si>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</si>
  <si>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</si>
  <si>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</si>
  <si>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</si>
  <si>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</si>
  <si>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</si>
  <si>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</si>
  <si>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</si>
  <si>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</si>
  <si>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</si>
  <si>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</si>
  <si>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</si>
  <si>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</si>
  <si>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</si>
  <si>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</si>
  <si>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</si>
  <si>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</si>
  <si>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</si>
  <si>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</si>
  <si>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</si>
  <si>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</si>
  <si>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</si>
  <si>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</si>
  <si>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</si>
  <si>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</si>
  <si>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</si>
  <si>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</si>
  <si>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</si>
  <si>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</si>
  <si>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</si>
  <si>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</si>
  <si>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</si>
  <si>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</si>
  <si>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</si>
  <si>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</si>
  <si>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</si>
  <si>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</si>
  <si>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</si>
  <si>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</si>
  <si>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</si>
  <si>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</si>
  <si>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</si>
  <si>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</si>
  <si>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</si>
  <si>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</si>
  <si>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</si>
  <si>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</si>
  <si>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</si>
  <si>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</si>
  <si>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</si>
  <si>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</si>
  <si>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</si>
  <si>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</si>
  <si>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</si>
  <si>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</si>
  <si>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</si>
  <si>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</si>
  <si>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</si>
  <si>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</si>
  <si>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</si>
  <si>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</si>
  <si>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</si>
  <si>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</si>
  <si>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</si>
  <si>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</si>
  <si>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</si>
  <si>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</si>
  <si>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</si>
  <si>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</si>
  <si>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</si>
  <si>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</si>
  <si>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</si>
  <si>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</si>
  <si>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</si>
  <si>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</si>
  <si>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</si>
  <si>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</si>
  <si>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</si>
  <si>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</si>
  <si>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</si>
  <si>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</si>
  <si>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</si>
  <si>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</si>
  <si>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</si>
  <si>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</si>
  <si>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</si>
  <si>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</si>
  <si>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</si>
  <si>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</si>
  <si>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</si>
  <si>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</si>
  <si>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</si>
  <si>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</si>
  <si>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</si>
  <si>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</si>
  <si>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</si>
  <si>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</si>
  <si>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</si>
  <si>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</si>
  <si>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</si>
  <si>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</si>
  <si>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</si>
  <si>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</si>
  <si>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</si>
  <si>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</si>
  <si>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</si>
  <si>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</si>
  <si>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</si>
  <si>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</si>
  <si>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</si>
  <si>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</si>
  <si>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</si>
  <si>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</si>
  <si>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</si>
  <si>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</si>
  <si>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</si>
  <si>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</si>
  <si>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</si>
  <si>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</si>
  <si>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</si>
  <si>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</si>
  <si>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</si>
  <si>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</si>
  <si>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</si>
  <si>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</si>
  <si>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</si>
  <si>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</si>
  <si>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</si>
  <si>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</si>
  <si>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</si>
  <si>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</si>
  <si>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</si>
  <si>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</si>
  <si>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</si>
  <si>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</si>
  <si>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</si>
  <si>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</si>
  <si>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</si>
  <si>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</si>
  <si>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</si>
  <si>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</si>
  <si>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</si>
  <si>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</si>
  <si>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</si>
  <si>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</si>
  <si>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</si>
  <si>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</si>
  <si>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</si>
  <si>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</si>
  <si>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</si>
  <si>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</si>
  <si>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</si>
  <si>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</si>
  <si>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</si>
  <si>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</si>
  <si>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</si>
  <si>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</si>
  <si>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</si>
  <si>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</si>
  <si>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</si>
  <si>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</si>
  <si>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</si>
  <si>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</si>
  <si>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</si>
  <si>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</si>
  <si>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</si>
  <si>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</si>
  <si>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</si>
  <si>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</si>
  <si>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</si>
  <si>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</si>
  <si>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</si>
  <si>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</si>
  <si>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</si>
  <si>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</si>
  <si>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</si>
  <si>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</si>
  <si>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</si>
  <si>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</si>
  <si>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</si>
  <si>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</si>
  <si>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</si>
  <si>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</si>
  <si>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</si>
  <si>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</si>
  <si>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</si>
  <si>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</si>
  <si>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</si>
  <si>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</si>
  <si>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</si>
  <si>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</si>
  <si>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</si>
  <si>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</si>
  <si>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</si>
  <si>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</si>
  <si>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</si>
  <si>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</si>
  <si>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</si>
  <si>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</si>
  <si>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</si>
  <si>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</si>
  <si>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</si>
  <si>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</si>
  <si>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</si>
  <si>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</si>
  <si>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</si>
  <si>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</si>
  <si>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</si>
  <si>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</si>
  <si>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</si>
  <si>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</si>
  <si>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</si>
  <si>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</si>
  <si>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</si>
  <si>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</si>
  <si>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</si>
  <si>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</si>
  <si>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</si>
  <si>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</si>
  <si>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</si>
  <si>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</si>
  <si>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</si>
  <si>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</si>
  <si>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</si>
  <si>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</si>
  <si>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</si>
  <si>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</si>
  <si>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</si>
  <si>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</si>
  <si>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</si>
  <si>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</si>
  <si>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</si>
  <si>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</si>
  <si>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</si>
  <si>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</si>
  <si>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</si>
  <si>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</si>
  <si>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</si>
  <si>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</si>
  <si>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</si>
  <si>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</si>
  <si>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</si>
  <si>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</si>
  <si>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</si>
  <si>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</si>
  <si>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</si>
  <si>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</si>
  <si>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</si>
  <si>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</si>
  <si>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</si>
  <si>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</si>
  <si>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</si>
  <si>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</si>
  <si>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</si>
  <si>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</si>
  <si>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</si>
  <si>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</si>
  <si>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</si>
  <si>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</si>
  <si>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</si>
  <si>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</si>
  <si>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</si>
  <si>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</si>
  <si>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</si>
  <si>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</si>
  <si>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</si>
  <si>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</si>
  <si>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</si>
  <si>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</si>
  <si>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</si>
  <si>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</si>
  <si>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</si>
  <si>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</si>
  <si>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</si>
  <si>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</si>
  <si>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</si>
  <si>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</si>
  <si>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</si>
  <si>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</si>
  <si>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</si>
  <si>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</si>
  <si>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</si>
  <si>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</si>
  <si>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</si>
  <si>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</si>
  <si>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</si>
  <si>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</si>
  <si>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</si>
  <si>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</si>
  <si>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</si>
  <si>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</si>
  <si>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</si>
  <si>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</si>
  <si>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</si>
  <si>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</si>
  <si>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</si>
  <si>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</si>
  <si>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</si>
  <si>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</si>
  <si>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</si>
  <si>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</si>
  <si>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</si>
  <si>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</si>
  <si>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</si>
  <si>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</si>
  <si>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</si>
  <si>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</si>
  <si>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</si>
  <si>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</si>
  <si>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</si>
  <si>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</si>
  <si>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</si>
  <si>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</si>
  <si>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</si>
  <si>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</si>
  <si>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</si>
  <si>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</si>
  <si>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</si>
  <si>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</si>
  <si>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</si>
  <si>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</si>
  <si>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</si>
  <si>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</si>
  <si>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</si>
  <si>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</si>
  <si>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</si>
  <si>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</si>
  <si>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</si>
  <si>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</si>
  <si>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</si>
  <si>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</si>
  <si>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</si>
  <si>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</si>
  <si>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</si>
  <si>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</si>
  <si>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</si>
  <si>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</si>
  <si>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</si>
  <si>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</si>
  <si>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</si>
  <si>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</si>
  <si>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</si>
  <si>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</si>
  <si>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</si>
  <si>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</si>
  <si>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</si>
  <si>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</si>
  <si>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</si>
  <si>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</si>
  <si>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</si>
  <si>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</si>
  <si>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</si>
  <si>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</si>
  <si>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</si>
  <si>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</si>
  <si>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</si>
  <si>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</si>
  <si>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</si>
  <si>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</si>
  <si>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</si>
  <si>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</si>
  <si>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</si>
  <si>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</si>
  <si>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</si>
  <si>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</si>
  <si>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</si>
  <si>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</si>
  <si>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</si>
  <si>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</si>
  <si>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</si>
  <si>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</si>
  <si>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</si>
  <si>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</si>
  <si>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</si>
  <si>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</si>
  <si>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</si>
  <si>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</si>
  <si>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</si>
  <si>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</si>
  <si>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</si>
  <si>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</si>
  <si>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</si>
  <si>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</si>
  <si>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</si>
  <si>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</si>
  <si>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</si>
  <si>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</si>
  <si>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</si>
  <si>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</si>
  <si>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</si>
  <si>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</si>
  <si>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</si>
  <si>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</si>
  <si>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</si>
  <si>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</si>
  <si>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</si>
  <si>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</si>
  <si>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</si>
  <si>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</si>
  <si>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</si>
  <si>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</si>
  <si>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</si>
  <si>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</si>
  <si>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</si>
  <si>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</si>
  <si>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</si>
  <si>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</si>
  <si>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</si>
  <si>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</si>
  <si>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</si>
  <si>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</si>
  <si>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</si>
  <si>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</si>
  <si>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</si>
  <si>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</si>
  <si>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</si>
  <si>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</si>
  <si>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</si>
  <si>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</si>
  <si>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</si>
  <si>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</si>
  <si>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</si>
  <si>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</si>
  <si>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</si>
  <si>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</si>
  <si>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</si>
  <si>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</si>
  <si>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</si>
  <si>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</si>
  <si>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</si>
  <si>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</si>
  <si>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</si>
  <si>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</si>
  <si>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</si>
  <si>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</si>
  <si>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</si>
  <si>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</si>
  <si>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</si>
  <si>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</si>
  <si>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</si>
  <si>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</si>
  <si>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</si>
  <si>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</si>
  <si>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</si>
  <si>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</si>
  <si>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</si>
  <si>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</si>
  <si>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</si>
  <si>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</si>
  <si>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</si>
  <si>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</si>
  <si>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</si>
  <si>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</si>
  <si>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</si>
  <si>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</si>
  <si>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</si>
  <si>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</si>
  <si>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</si>
  <si>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</si>
  <si>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</si>
  <si>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</si>
  <si>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</si>
  <si>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</si>
  <si>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</si>
  <si>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</si>
  <si>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</si>
  <si>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</si>
  <si>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</si>
  <si>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</si>
  <si>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</si>
  <si>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</si>
  <si>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</si>
  <si>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</si>
  <si>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</si>
  <si>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</si>
  <si>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</si>
  <si>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</si>
  <si>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</si>
  <si>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</si>
  <si>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</si>
  <si>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</si>
  <si>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</si>
  <si>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</si>
  <si>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</si>
  <si>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</si>
  <si>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</si>
  <si>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</si>
  <si>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</si>
  <si>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</si>
  <si>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</si>
  <si>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</si>
  <si>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</si>
  <si>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</si>
  <si>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</si>
  <si>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</si>
  <si>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</si>
  <si>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</si>
  <si>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</si>
  <si>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</si>
  <si>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</si>
  <si>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</si>
  <si>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</si>
  <si>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</si>
  <si>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</si>
  <si>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</si>
  <si>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</si>
  <si>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</si>
  <si>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</si>
  <si>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</si>
  <si>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</si>
  <si>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</si>
  <si>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</si>
  <si>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</si>
  <si>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</si>
  <si>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</si>
  <si>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</si>
  <si>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</si>
  <si>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</si>
  <si>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</si>
  <si>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</si>
  <si>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</si>
  <si>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</si>
  <si>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</si>
  <si>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</si>
  <si>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</si>
  <si>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</si>
  <si>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</si>
  <si>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</si>
  <si>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</si>
  <si>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</si>
  <si>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</si>
  <si>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</si>
  <si>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</si>
  <si>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</si>
  <si>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</si>
  <si>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</si>
  <si>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</si>
  <si>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</si>
  <si>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</si>
  <si>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</si>
  <si>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</si>
  <si>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</si>
  <si>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</si>
  <si>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</si>
  <si>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</si>
  <si>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</si>
  <si>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</si>
  <si>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</si>
  <si>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</si>
  <si>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</si>
  <si>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</si>
  <si>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</si>
  <si>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</si>
  <si>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</si>
  <si>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</si>
  <si>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</si>
  <si>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</si>
  <si>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</si>
  <si>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</si>
  <si>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</si>
  <si>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</si>
  <si>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</si>
  <si>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</si>
  <si>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</si>
  <si>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</si>
  <si>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</si>
  <si>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</si>
  <si>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</si>
  <si>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</si>
  <si>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</si>
  <si>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</si>
  <si>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</si>
  <si>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</si>
  <si>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</si>
  <si>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</si>
  <si>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</si>
  <si>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</si>
  <si>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</si>
  <si>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</si>
  <si>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</si>
  <si>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</si>
  <si>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</si>
  <si>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</si>
  <si>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</si>
  <si>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</si>
  <si>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</si>
  <si>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</si>
  <si>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</si>
  <si>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</si>
  <si>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</si>
  <si>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</si>
  <si>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</si>
  <si>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</si>
  <si>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</si>
  <si>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</si>
  <si>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</si>
  <si>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</si>
  <si>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</si>
  <si>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</si>
  <si>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</si>
  <si>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</si>
  <si>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</si>
  <si>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</si>
  <si>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</si>
  <si>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</si>
  <si>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</si>
  <si>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</si>
  <si>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</si>
  <si>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</si>
  <si>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</si>
  <si>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</si>
  <si>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</si>
  <si>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</si>
  <si>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</si>
  <si>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</si>
  <si>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</si>
  <si>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</si>
  <si>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</si>
  <si>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</si>
  <si>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</si>
  <si>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</si>
  <si>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</si>
  <si>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</si>
  <si>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</si>
  <si>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</si>
  <si>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</si>
  <si>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</si>
  <si>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</si>
  <si>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</si>
  <si>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</si>
  <si>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</si>
  <si>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</si>
  <si>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</si>
  <si>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</si>
  <si>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</si>
  <si>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</si>
  <si>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</si>
  <si>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</si>
  <si>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</si>
  <si>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</si>
  <si>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</si>
  <si>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</si>
  <si>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</si>
  <si>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</si>
  <si>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</si>
  <si>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</si>
  <si>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</si>
  <si>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</si>
  <si>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</si>
  <si>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</si>
  <si>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</si>
  <si>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</si>
  <si>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</si>
  <si>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</si>
  <si>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</si>
  <si>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</si>
  <si>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</si>
  <si>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</si>
  <si>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</si>
  <si>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</si>
  <si>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</si>
  <si>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</si>
  <si>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</si>
  <si>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</si>
  <si>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</si>
  <si>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</si>
  <si>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</si>
  <si>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</si>
  <si>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</si>
  <si>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</si>
  <si>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</si>
  <si>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</si>
  <si>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</si>
  <si>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</si>
  <si>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</si>
  <si>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</si>
  <si>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</si>
  <si>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</si>
  <si>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</si>
  <si>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</si>
  <si>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</si>
  <si>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</si>
  <si>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</si>
  <si>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</si>
  <si>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</si>
  <si>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</si>
  <si>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</si>
  <si>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</si>
  <si>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</si>
  <si>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</si>
  <si>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</si>
  <si>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</si>
  <si>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</si>
  <si>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</si>
  <si>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</si>
  <si>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</si>
  <si>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</si>
  <si>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</si>
  <si>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</si>
  <si>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</si>
  <si>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</si>
  <si>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</si>
  <si>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</si>
  <si>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</si>
  <si>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</si>
  <si>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</si>
  <si>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</si>
  <si>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</si>
  <si>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</si>
  <si>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</si>
  <si>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</si>
  <si>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</si>
  <si>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</si>
  <si>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</si>
  <si>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</si>
  <si>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</si>
  <si>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</si>
  <si>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</si>
  <si>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</si>
  <si>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</si>
  <si>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</si>
  <si>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</si>
  <si>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</si>
  <si>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</si>
  <si>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</si>
  <si>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</si>
  <si>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</si>
  <si>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</si>
  <si>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</si>
  <si>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</si>
  <si>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</si>
  <si>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</si>
  <si>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</si>
  <si>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</si>
  <si>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</si>
  <si>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</si>
  <si>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</si>
  <si>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</si>
  <si>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</si>
  <si>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</si>
  <si>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</si>
  <si>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</si>
  <si>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</si>
  <si>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</si>
  <si>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</si>
  <si>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</si>
  <si>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</si>
  <si>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</si>
  <si>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</si>
  <si>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</si>
  <si>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</si>
  <si>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</si>
  <si>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</si>
  <si>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</si>
  <si>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</si>
  <si>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</si>
  <si>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</si>
  <si>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</si>
  <si>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</si>
  <si>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</si>
  <si>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</si>
  <si>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</si>
  <si>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</si>
  <si>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</si>
  <si>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</si>
  <si>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</si>
  <si>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</si>
  <si>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</si>
  <si>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</si>
  <si>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</si>
  <si>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</si>
  <si>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</si>
  <si>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</si>
  <si>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</si>
  <si>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</si>
  <si>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</si>
  <si>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</si>
  <si>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</si>
  <si>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</si>
  <si>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</si>
  <si>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</si>
  <si>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</si>
  <si>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</si>
  <si>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</si>
  <si>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</si>
  <si>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</si>
  <si>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</si>
  <si>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</si>
  <si>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</si>
  <si>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</si>
  <si>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</si>
  <si>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</si>
  <si>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</si>
  <si>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</si>
  <si>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</si>
  <si>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</si>
  <si>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</si>
  <si>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</si>
  <si>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</si>
  <si>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</si>
  <si>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</si>
  <si>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</si>
  <si>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</si>
  <si>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</si>
  <si>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</si>
  <si>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</si>
  <si>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</si>
  <si>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</si>
  <si>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</si>
  <si>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</si>
  <si>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</si>
  <si>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</si>
  <si>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</si>
  <si>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</si>
  <si>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</si>
  <si>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</si>
  <si>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</si>
  <si>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</si>
  <si>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</si>
  <si>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</si>
  <si>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</si>
  <si>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</si>
  <si>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</si>
  <si>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</si>
  <si>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</si>
  <si>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</si>
  <si>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</si>
  <si>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</si>
  <si>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</si>
  <si>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</si>
  <si>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</si>
  <si>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</si>
  <si>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</si>
  <si>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</si>
  <si>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</si>
  <si>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</si>
  <si>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</si>
  <si>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</si>
  <si>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</si>
  <si>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</si>
  <si>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</si>
  <si>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</si>
  <si>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</si>
  <si>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</si>
  <si>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</si>
  <si>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</si>
  <si>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</si>
  <si>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</si>
  <si>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</si>
  <si>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</si>
  <si>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</si>
  <si>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</si>
  <si>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</si>
  <si>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</si>
  <si>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</si>
  <si>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</si>
  <si>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</si>
  <si>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</si>
  <si>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</si>
  <si>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</si>
  <si>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</si>
  <si>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</si>
  <si>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</si>
  <si>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</si>
  <si>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</si>
  <si>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</si>
  <si>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</si>
  <si>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</si>
  <si>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</si>
  <si>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</si>
  <si>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</si>
  <si>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</si>
  <si>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</si>
  <si>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</si>
  <si>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</si>
  <si>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</si>
  <si>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</si>
  <si>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</si>
  <si>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</si>
  <si>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</si>
  <si>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</si>
  <si>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</si>
  <si>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</si>
  <si>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</si>
  <si>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</si>
  <si>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</si>
  <si>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</si>
  <si>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</si>
  <si>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</si>
  <si>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</si>
  <si>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</si>
  <si>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</si>
  <si>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</si>
  <si>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</si>
  <si>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</si>
  <si>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</si>
  <si>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</si>
  <si>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</si>
  <si>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</si>
  <si>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</si>
  <si>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</si>
  <si>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</si>
  <si>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</si>
  <si>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</si>
  <si>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</si>
  <si>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</si>
  <si>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</si>
  <si>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</si>
  <si>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</si>
  <si>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</si>
  <si>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</si>
  <si>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</si>
  <si>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</si>
  <si>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</si>
  <si>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</si>
  <si>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</si>
  <si>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</si>
  <si>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</si>
  <si>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</si>
  <si>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</si>
  <si>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</si>
  <si>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</si>
  <si>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</si>
  <si>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</si>
  <si>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</si>
  <si>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</si>
  <si>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</si>
  <si>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</si>
  <si>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</si>
  <si>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</si>
  <si>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</si>
  <si>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</si>
  <si>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</si>
  <si>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</si>
  <si>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</si>
  <si>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</si>
  <si>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</si>
  <si>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</si>
  <si>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</si>
  <si>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</si>
  <si>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</si>
  <si>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</si>
  <si>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</si>
  <si>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</si>
  <si>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</si>
  <si>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</si>
  <si>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</si>
  <si>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</si>
  <si>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</si>
  <si>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</si>
  <si>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</si>
  <si>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</si>
  <si>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</si>
  <si>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</si>
  <si>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</si>
  <si>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</si>
  <si>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</si>
  <si>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</si>
  <si>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</si>
  <si>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</si>
  <si>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</si>
  <si>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</si>
  <si>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</si>
  <si>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</si>
  <si>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</si>
  <si>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</si>
  <si>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</si>
  <si>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</si>
  <si>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</si>
  <si>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</si>
  <si>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</si>
  <si>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</si>
  <si>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</si>
  <si>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</si>
  <si>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</si>
  <si>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</si>
  <si>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</si>
  <si>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</si>
  <si>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</si>
  <si>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</si>
  <si>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</si>
  <si>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</si>
  <si>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</si>
  <si>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</si>
  <si>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</si>
  <si>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</si>
  <si>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</si>
  <si>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</si>
  <si>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</si>
  <si>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</si>
  <si>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</si>
  <si>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</si>
  <si>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</si>
  <si>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</si>
  <si>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</si>
  <si>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</si>
  <si>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</si>
  <si>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</si>
  <si>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</si>
  <si>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</si>
  <si>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</si>
  <si>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</si>
  <si>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</si>
  <si>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</si>
  <si>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</si>
  <si>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</si>
  <si>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</si>
  <si>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</si>
  <si>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</si>
  <si>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</si>
  <si>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</si>
  <si>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</si>
  <si>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</si>
  <si>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</si>
  <si>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</si>
  <si>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</si>
  <si>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</si>
  <si>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</si>
  <si>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</si>
  <si>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</si>
  <si>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</si>
  <si>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</si>
  <si>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</si>
  <si>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</si>
  <si>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</si>
  <si>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</si>
  <si>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</si>
  <si>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</si>
  <si>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</si>
  <si>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</si>
  <si>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</si>
  <si>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</si>
  <si>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</si>
  <si>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</si>
  <si>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</si>
  <si>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</si>
  <si>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</si>
  <si>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</si>
  <si>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</si>
  <si>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</si>
  <si>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</si>
  <si>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</si>
  <si>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</si>
  <si>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</si>
  <si>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</si>
  <si>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</si>
  <si>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</si>
  <si>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</si>
  <si>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</si>
  <si>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</si>
  <si>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</si>
  <si>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</si>
  <si>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</si>
  <si>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</si>
  <si>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</si>
  <si>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</si>
  <si>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</si>
  <si>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</si>
  <si>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</si>
  <si>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</si>
  <si>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</si>
  <si>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</si>
  <si>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</si>
  <si>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</si>
  <si>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</si>
  <si>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</si>
  <si>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</si>
  <si>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</si>
  <si>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</si>
  <si>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</si>
  <si>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</si>
  <si>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</si>
  <si>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</si>
  <si>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</si>
  <si>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</si>
  <si>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</si>
  <si>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</si>
  <si>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</si>
  <si>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</si>
  <si>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</si>
  <si>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</si>
  <si>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</si>
  <si>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</si>
  <si>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</si>
  <si>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</si>
  <si>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</si>
  <si>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</si>
  <si>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</si>
  <si>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</si>
  <si>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</si>
  <si>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</si>
  <si>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</si>
  <si>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</si>
  <si>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</si>
  <si>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</si>
  <si>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</si>
  <si>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</si>
  <si>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</si>
  <si>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</si>
  <si>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</si>
  <si>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</si>
  <si>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</si>
  <si>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</si>
  <si>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</si>
  <si>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</si>
  <si>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</si>
  <si>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</si>
  <si>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</si>
  <si>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</si>
  <si>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</si>
  <si>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</si>
  <si>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</si>
  <si>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</si>
  <si>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</si>
  <si>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</si>
  <si>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</si>
  <si>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</si>
  <si>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</si>
  <si>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</si>
  <si>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</si>
  <si>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</si>
  <si>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</si>
  <si>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</si>
  <si>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</si>
  <si>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</si>
  <si>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</si>
  <si>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</si>
  <si>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</si>
  <si>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</si>
  <si>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</si>
  <si>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</si>
  <si>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</si>
  <si>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</si>
  <si>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</si>
  <si>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</si>
  <si>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</si>
  <si>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</si>
  <si>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</si>
  <si>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</si>
  <si>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</si>
  <si>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</si>
  <si>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</si>
  <si>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</si>
  <si>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</si>
  <si>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</si>
  <si>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</si>
  <si>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</si>
  <si>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</si>
  <si>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</si>
  <si>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</si>
  <si>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</si>
  <si>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</si>
  <si>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</si>
  <si>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</si>
  <si>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</si>
  <si>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</si>
  <si>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</si>
  <si>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</si>
  <si>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</si>
  <si>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</si>
  <si>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</si>
  <si>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</si>
  <si>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</si>
  <si>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</si>
  <si>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</si>
  <si>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</si>
  <si>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</si>
  <si>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</si>
  <si>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</si>
  <si>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</si>
  <si>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</si>
  <si>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</si>
  <si>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</si>
  <si>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</si>
  <si>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</si>
  <si>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</si>
  <si>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</si>
  <si>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</si>
  <si>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</si>
  <si>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</si>
  <si>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</si>
  <si>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</si>
  <si>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</si>
  <si>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</si>
  <si>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</si>
  <si>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</si>
  <si>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</si>
  <si>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</si>
  <si>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</si>
  <si>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</si>
  <si>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</si>
  <si>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</si>
  <si>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</si>
  <si>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</si>
  <si>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</si>
  <si>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</si>
  <si>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</si>
  <si>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</si>
  <si>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</si>
  <si>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</si>
  <si>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</si>
  <si>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</si>
  <si>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</si>
  <si>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</si>
  <si>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</si>
  <si>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</si>
  <si>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</si>
  <si>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</si>
  <si>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</si>
  <si>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</si>
  <si>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</si>
  <si>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</si>
  <si>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</si>
  <si>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</si>
  <si>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</si>
  <si>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</si>
  <si>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</si>
  <si>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</si>
  <si>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</si>
  <si>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</si>
  <si>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</si>
  <si>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</si>
  <si>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</si>
  <si>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</si>
  <si>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</si>
  <si>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</si>
  <si>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</si>
  <si>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</si>
  <si>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</si>
  <si>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</si>
  <si>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</si>
  <si>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</si>
  <si>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</si>
  <si>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</si>
  <si>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</si>
  <si>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</si>
  <si>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</si>
  <si>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</si>
  <si>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</si>
  <si>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</si>
  <si>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</si>
  <si>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</si>
  <si>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</si>
  <si>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</si>
  <si>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</si>
  <si>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</si>
  <si>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</si>
  <si>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</si>
  <si>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</si>
  <si>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</si>
  <si>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</si>
  <si>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</si>
  <si>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</si>
  <si>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</si>
  <si>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</si>
  <si>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</si>
  <si>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</si>
  <si>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</si>
  <si>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</si>
  <si>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</si>
  <si>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</si>
  <si>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</si>
  <si>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</si>
  <si>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</si>
  <si>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</si>
  <si>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</si>
  <si>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</si>
  <si>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</si>
  <si>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</si>
  <si>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</si>
  <si>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</si>
  <si>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</si>
  <si>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</si>
  <si>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</si>
  <si>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</si>
  <si>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</si>
  <si>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</si>
  <si>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</si>
  <si>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</si>
  <si>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</si>
  <si>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</si>
  <si>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</si>
  <si>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</si>
  <si>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</si>
  <si>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</si>
  <si>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</si>
  <si>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</si>
  <si>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</si>
  <si>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</si>
  <si>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</si>
  <si>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</si>
  <si>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</si>
  <si>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</si>
  <si>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</si>
  <si>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</si>
  <si>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</si>
  <si>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</si>
  <si>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</si>
  <si>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</si>
  <si>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</si>
  <si>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</si>
  <si>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</si>
  <si>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</si>
  <si>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</si>
  <si>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</si>
  <si>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</si>
  <si>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</si>
  <si>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</si>
  <si>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</si>
  <si>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</si>
  <si>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</si>
  <si>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</si>
  <si>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</si>
  <si>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</si>
  <si>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</si>
  <si>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</si>
  <si>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</si>
  <si>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</si>
  <si>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</si>
  <si>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</si>
  <si>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</si>
  <si>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</si>
  <si>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</si>
  <si>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</si>
  <si>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</si>
  <si>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</si>
  <si>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</si>
  <si>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</si>
  <si>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</si>
  <si>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</si>
  <si>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</si>
  <si>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</si>
  <si>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</si>
  <si>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</si>
  <si>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</si>
  <si>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</si>
  <si>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</si>
  <si>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</si>
  <si>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</si>
  <si>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</si>
  <si>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</si>
  <si>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</si>
  <si>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</si>
  <si>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</si>
  <si>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</si>
  <si>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</si>
  <si>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</si>
  <si>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</si>
  <si>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</si>
  <si>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</si>
  <si>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</si>
  <si>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</si>
  <si>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</si>
  <si>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</si>
  <si>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</si>
  <si>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</si>
  <si>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</si>
  <si>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</si>
  <si>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</si>
  <si>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</si>
  <si>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</si>
  <si>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</si>
  <si>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</si>
  <si>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</si>
  <si>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</si>
  <si>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</si>
  <si>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</si>
  <si>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</si>
  <si>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</si>
  <si>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</si>
  <si>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</si>
  <si>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</si>
  <si>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</si>
  <si>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</si>
  <si>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</si>
  <si>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</si>
  <si>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</si>
  <si>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</si>
  <si>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</si>
  <si>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</si>
  <si>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</si>
  <si>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</si>
  <si>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</si>
  <si>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</si>
  <si>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</si>
  <si>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</si>
  <si>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</si>
  <si>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</si>
  <si>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</si>
  <si>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</si>
  <si>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</si>
  <si>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</si>
  <si>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</si>
  <si>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</si>
  <si>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</si>
  <si>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</si>
  <si>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</si>
  <si>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</si>
  <si>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</si>
  <si>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</si>
  <si>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</si>
  <si>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</si>
  <si>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</si>
  <si>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</si>
  <si>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</si>
  <si>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</si>
  <si>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</si>
  <si>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</si>
  <si>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</si>
  <si>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</si>
  <si>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</si>
  <si>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</si>
  <si>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</si>
  <si>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</si>
  <si>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</si>
  <si>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</si>
  <si>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</si>
  <si>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</si>
  <si>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</si>
  <si>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</si>
  <si>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</si>
  <si>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</si>
  <si>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</si>
  <si>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</si>
  <si>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</si>
  <si>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</si>
  <si>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</si>
  <si>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</si>
  <si>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</si>
  <si>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</si>
  <si>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</si>
  <si>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</si>
  <si>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</si>
  <si>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</si>
  <si>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</si>
  <si>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</si>
  <si>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</si>
  <si>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</si>
  <si>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</si>
  <si>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</si>
  <si>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</si>
  <si>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</si>
  <si>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</si>
  <si>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</si>
  <si>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</si>
  <si>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</si>
  <si>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</si>
  <si>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</si>
  <si>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</si>
  <si>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</si>
  <si>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</si>
  <si>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</si>
  <si>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</si>
  <si>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</si>
  <si>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</si>
  <si>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</si>
  <si>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</si>
  <si>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</si>
  <si>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</si>
  <si>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</si>
  <si>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</si>
  <si>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</si>
  <si>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</si>
  <si>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</si>
  <si>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</si>
  <si>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</si>
  <si>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</si>
  <si>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</si>
  <si>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</si>
  <si>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</si>
  <si>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</si>
  <si>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</si>
  <si>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</si>
  <si>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</si>
  <si>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</si>
  <si>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</si>
  <si>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</si>
  <si>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</si>
  <si>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</si>
  <si>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</si>
  <si>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</si>
  <si>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</si>
  <si>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</si>
  <si>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</si>
  <si>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</si>
  <si>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</si>
  <si>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</si>
  <si>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</si>
  <si>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</si>
  <si>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</si>
  <si>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</si>
  <si>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</si>
  <si>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</si>
  <si>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</si>
  <si>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</si>
  <si>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</si>
  <si>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</si>
  <si>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</si>
  <si>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</si>
  <si>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</si>
  <si>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</si>
  <si>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</si>
  <si>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</si>
  <si>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</si>
  <si>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</si>
  <si>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</si>
  <si>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</si>
  <si>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</si>
  <si>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</si>
  <si>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</si>
  <si>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</si>
  <si>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</si>
  <si>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</si>
  <si>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</si>
  <si>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</si>
  <si>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</si>
  <si>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</si>
  <si>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</si>
  <si>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</si>
  <si>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</si>
  <si>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</si>
  <si>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</si>
  <si>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</si>
  <si>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</si>
  <si>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</si>
  <si>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</si>
  <si>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</si>
  <si>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</si>
  <si>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</si>
  <si>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</si>
  <si>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</si>
  <si>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</si>
  <si>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</si>
  <si>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</si>
  <si>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</si>
  <si>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</si>
  <si>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</si>
  <si>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</si>
  <si>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</si>
  <si>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</si>
  <si>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</si>
  <si>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</si>
  <si>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</si>
  <si>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</si>
  <si>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</si>
  <si>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</si>
  <si>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</si>
  <si>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</si>
  <si>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</si>
  <si>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</si>
  <si>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</si>
  <si>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</si>
  <si>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</si>
  <si>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</si>
  <si>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</si>
  <si>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</si>
  <si>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</si>
  <si>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</si>
  <si>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</si>
  <si>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</si>
  <si>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</si>
  <si>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</si>
  <si>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</si>
  <si>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</si>
  <si>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</si>
  <si>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</si>
  <si>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</si>
  <si>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</si>
  <si>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</si>
  <si>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</si>
  <si>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</si>
  <si>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</si>
  <si>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</si>
  <si>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</si>
  <si>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</si>
  <si>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</si>
  <si>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</si>
  <si>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</si>
  <si>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</si>
  <si>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</si>
  <si>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</si>
  <si>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</si>
  <si>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</si>
  <si>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</si>
  <si>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</si>
  <si>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</si>
  <si>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</si>
  <si>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</si>
  <si>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</si>
  <si>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</si>
  <si>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</si>
  <si>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</si>
  <si>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</si>
  <si>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</si>
  <si>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</si>
  <si>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</si>
  <si>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</si>
  <si>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</si>
  <si>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</si>
  <si>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</si>
  <si>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</si>
  <si>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</si>
  <si>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</si>
  <si>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</si>
  <si>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</si>
  <si>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</si>
  <si>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</si>
  <si>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</si>
  <si>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</si>
  <si>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</si>
  <si>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</si>
  <si>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</si>
  <si>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</si>
  <si>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</si>
  <si>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</si>
  <si>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</si>
  <si>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</si>
  <si>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</si>
  <si>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</si>
  <si>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</si>
  <si>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</si>
  <si>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</si>
  <si>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</si>
  <si>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</si>
  <si>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</si>
  <si>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</si>
  <si>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</si>
  <si>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</si>
  <si>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</si>
  <si>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</si>
  <si>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</si>
  <si>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</si>
  <si>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</si>
  <si>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</si>
  <si>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</si>
  <si>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</si>
  <si>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</si>
  <si>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</si>
  <si>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</si>
  <si>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</si>
  <si>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</si>
  <si>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</si>
  <si>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</si>
  <si>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</si>
  <si>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</si>
  <si>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</si>
  <si>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</si>
  <si>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</si>
  <si>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</si>
  <si>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</si>
  <si>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</si>
  <si>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</si>
  <si>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</si>
  <si>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</si>
  <si>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</si>
  <si>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</si>
  <si>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</si>
  <si>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</si>
  <si>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</si>
  <si>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</si>
  <si>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</si>
  <si>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</si>
  <si>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</si>
  <si>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</si>
  <si>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</si>
  <si>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</si>
  <si>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</si>
  <si>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</si>
  <si>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</si>
  <si>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</si>
  <si>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</si>
  <si>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</si>
  <si>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</si>
  <si>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</si>
  <si>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</si>
  <si>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</si>
  <si>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</si>
  <si>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</si>
  <si>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</si>
  <si>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</si>
  <si>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</si>
  <si>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</si>
  <si>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</si>
  <si>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</si>
  <si>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</si>
  <si>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</si>
  <si>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</si>
  <si>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</si>
  <si>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</si>
  <si>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</si>
  <si>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</si>
  <si>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</si>
  <si>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</si>
  <si>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</si>
  <si>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</si>
  <si>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</si>
  <si>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</si>
  <si>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</si>
  <si>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</si>
  <si>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</si>
  <si>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</si>
  <si>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</si>
  <si>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</si>
  <si>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</si>
  <si>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</si>
  <si>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</si>
  <si>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</si>
  <si>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</si>
  <si>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</si>
  <si>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</si>
  <si>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</si>
  <si>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</si>
  <si>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</si>
  <si>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</si>
  <si>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</si>
  <si>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</si>
  <si>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</si>
  <si>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</si>
  <si>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</si>
  <si>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</si>
  <si>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</si>
  <si>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</si>
  <si>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</si>
  <si>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</si>
  <si>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</si>
  <si>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</si>
  <si>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</si>
  <si>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</si>
  <si>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</si>
  <si>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</si>
  <si>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</si>
  <si>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</si>
  <si>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</si>
  <si>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</si>
  <si>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</si>
  <si>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</si>
  <si>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</si>
  <si>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</si>
  <si>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</si>
  <si>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</si>
  <si>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</si>
  <si>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</si>
  <si>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</si>
  <si>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</si>
  <si>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</si>
  <si>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</si>
  <si>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</si>
  <si>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</si>
  <si>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</si>
  <si>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</si>
  <si>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</si>
  <si>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</si>
  <si>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</si>
  <si>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</si>
  <si>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</si>
  <si>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</si>
  <si>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</si>
  <si>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</si>
  <si>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</si>
  <si>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</si>
  <si>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</si>
  <si>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</si>
  <si>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</si>
  <si>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</si>
  <si>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</si>
  <si>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</si>
  <si>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</si>
  <si>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</si>
  <si>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</si>
  <si>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</si>
  <si>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</si>
  <si>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</si>
  <si>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</si>
  <si>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</si>
  <si>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</si>
  <si>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</si>
  <si>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</si>
  <si>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</si>
  <si>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</si>
  <si>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</si>
  <si>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</si>
  <si>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</si>
  <si>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</si>
  <si>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</si>
  <si>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</si>
  <si>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</si>
  <si>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</si>
  <si>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</si>
  <si>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</si>
  <si>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</si>
  <si>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</si>
  <si>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</si>
  <si>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</si>
  <si>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</si>
  <si>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</si>
  <si>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</si>
  <si>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</si>
  <si>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</si>
  <si>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</si>
  <si>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</si>
  <si>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</si>
  <si>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</si>
  <si>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</si>
  <si>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</si>
  <si>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</si>
  <si>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</si>
  <si>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</si>
  <si>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</si>
  <si>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</si>
  <si>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</si>
  <si>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</si>
  <si>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</si>
  <si>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</si>
  <si>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</si>
  <si>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</si>
  <si>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</si>
  <si>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</si>
  <si>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</si>
  <si>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</si>
  <si>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</si>
  <si>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</si>
  <si>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</si>
  <si>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</si>
  <si>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</si>
  <si>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</si>
  <si>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</si>
  <si>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</si>
  <si>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</si>
  <si>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</si>
  <si>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</si>
  <si>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</si>
  <si>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</si>
  <si>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</si>
  <si>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</si>
  <si>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</si>
  <si>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</si>
  <si>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</si>
  <si>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</si>
  <si>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</si>
  <si>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</si>
  <si>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</si>
  <si>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</si>
  <si>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</si>
  <si>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</si>
  <si>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</si>
  <si>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</si>
  <si>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</si>
  <si>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</si>
  <si>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</si>
  <si>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</si>
  <si>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</si>
  <si>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</si>
  <si>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</si>
  <si>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</si>
  <si>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</si>
  <si>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</si>
  <si>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</si>
  <si>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</si>
  <si>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</si>
  <si>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</si>
  <si>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</si>
  <si>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</si>
  <si>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</si>
  <si>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</si>
  <si>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</si>
  <si>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</si>
  <si>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</si>
  <si>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</si>
  <si>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</si>
  <si>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</si>
  <si>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</si>
  <si>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</si>
  <si>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</si>
  <si>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</si>
  <si>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</si>
  <si>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</si>
  <si>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</si>
  <si>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</si>
  <si>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</si>
  <si>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</si>
  <si>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</si>
  <si>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</si>
  <si>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</si>
  <si>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</si>
  <si>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</si>
  <si>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</si>
  <si>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</si>
  <si>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</si>
  <si>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</si>
  <si>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</si>
  <si>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</si>
  <si>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</si>
  <si>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</si>
  <si>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</si>
  <si>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</si>
  <si>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</si>
  <si>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</si>
  <si>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</si>
  <si>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</si>
  <si>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</si>
  <si>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</si>
  <si>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</si>
  <si>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</si>
  <si>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</si>
  <si>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</si>
  <si>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</si>
  <si>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</si>
  <si>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</si>
  <si>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</si>
  <si>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</si>
  <si>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</si>
  <si>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</si>
  <si>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</si>
  <si>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</si>
  <si>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</si>
  <si>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</si>
  <si>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</si>
  <si>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</si>
  <si>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</si>
  <si>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</si>
  <si>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</si>
  <si>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</si>
  <si>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</si>
  <si>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</si>
  <si>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</si>
  <si>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</si>
  <si>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</si>
  <si>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</si>
  <si>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</si>
  <si>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</si>
  <si>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</si>
  <si>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</si>
  <si>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</si>
  <si>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</si>
  <si>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</si>
  <si>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</si>
  <si>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</si>
  <si>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</si>
  <si>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</si>
  <si>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</si>
  <si>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</si>
  <si>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</si>
  <si>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</si>
  <si>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</si>
  <si>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</si>
  <si>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</si>
  <si>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</si>
  <si>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</si>
  <si>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</si>
  <si>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</si>
  <si>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</si>
  <si>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</si>
  <si>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</si>
  <si>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</si>
  <si>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</si>
  <si>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</si>
  <si>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</si>
  <si>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</si>
  <si>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</si>
  <si>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</si>
  <si>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</si>
  <si>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</si>
  <si>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</si>
  <si>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</si>
  <si>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</si>
  <si>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</si>
  <si>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</si>
  <si>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</si>
  <si>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</si>
  <si>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</si>
  <si>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</si>
  <si>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</si>
  <si>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</si>
  <si>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</si>
  <si>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</si>
  <si>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</si>
  <si>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</si>
  <si>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</si>
  <si>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</si>
  <si>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</si>
  <si>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</si>
  <si>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</si>
  <si>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</si>
  <si>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</si>
  <si>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</si>
  <si>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</si>
  <si>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</si>
  <si>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</si>
  <si>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</si>
  <si>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</si>
  <si>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</si>
  <si>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</si>
  <si>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</si>
  <si>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</si>
  <si>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</si>
  <si>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</si>
  <si>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</si>
  <si>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</si>
  <si>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</si>
  <si>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</si>
  <si>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</si>
  <si>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</si>
  <si>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</si>
  <si>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</si>
  <si>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</si>
  <si>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</si>
  <si>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</si>
  <si>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</si>
  <si>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</si>
  <si>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</si>
  <si>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</si>
  <si>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</si>
  <si>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</si>
  <si>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</si>
  <si>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</si>
  <si>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</si>
  <si>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</si>
  <si>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</si>
  <si>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</si>
  <si>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</si>
  <si>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</si>
  <si>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</si>
  <si>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</si>
  <si>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</si>
  <si>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</si>
  <si>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</si>
  <si>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</si>
  <si>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</si>
  <si>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</si>
  <si>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</si>
  <si>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</si>
  <si>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</si>
  <si>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</si>
  <si>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</si>
  <si>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</si>
  <si>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</si>
  <si>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</si>
  <si>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</si>
  <si>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</si>
  <si>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</si>
  <si>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</si>
  <si>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</si>
  <si>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</si>
  <si>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</si>
  <si>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</si>
  <si>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</si>
  <si>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</si>
  <si>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</si>
  <si>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</si>
  <si>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</si>
  <si>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</si>
  <si>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</si>
  <si>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</si>
  <si>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</si>
  <si>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</si>
  <si>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</si>
  <si>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</si>
  <si>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</si>
  <si>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</si>
  <si>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</si>
  <si>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</si>
  <si>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</si>
  <si>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</si>
  <si>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</si>
  <si>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</si>
  <si>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</si>
  <si>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</si>
  <si>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</si>
  <si>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</si>
  <si>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</si>
  <si>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</si>
  <si>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</si>
  <si>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</si>
  <si>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</si>
  <si>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</si>
  <si>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</si>
  <si>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</si>
  <si>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</si>
  <si>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</si>
  <si>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</si>
  <si>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</si>
  <si>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</si>
  <si>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</si>
  <si>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</si>
  <si>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</si>
  <si>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</si>
  <si>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</si>
  <si>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</si>
  <si>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</si>
  <si>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</si>
  <si>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</si>
  <si>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</si>
  <si>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</si>
  <si>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</si>
  <si>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</si>
  <si>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</si>
  <si>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</si>
  <si>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</si>
  <si>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</si>
  <si>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</si>
  <si>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</si>
  <si>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</si>
  <si>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</si>
  <si>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</si>
  <si>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</si>
  <si>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</si>
  <si>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</si>
  <si>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</si>
  <si>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</si>
  <si>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</si>
  <si>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</si>
  <si>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</si>
  <si>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</si>
  <si>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</si>
  <si>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</si>
  <si>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</si>
  <si>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</si>
  <si>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</si>
  <si>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</si>
  <si>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</si>
  <si>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</si>
  <si>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</si>
  <si>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</si>
  <si>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</si>
  <si>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</si>
  <si>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</si>
  <si>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</si>
  <si>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</si>
  <si>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</si>
  <si>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</si>
  <si>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</si>
  <si>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</si>
  <si>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</si>
  <si>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</si>
  <si>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</si>
  <si>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</si>
  <si>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</si>
  <si>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</si>
  <si>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</si>
  <si>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</si>
  <si>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</si>
  <si>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</si>
  <si>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</si>
  <si>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</si>
  <si>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</si>
  <si>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</si>
  <si>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</si>
  <si>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</si>
  <si>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</si>
  <si>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</si>
  <si>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</si>
  <si>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</si>
  <si>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</si>
  <si>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</si>
  <si>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</si>
  <si>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</si>
  <si>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</si>
  <si>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</si>
  <si>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</si>
  <si>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</si>
  <si>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</si>
  <si>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</si>
  <si>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</si>
  <si>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</si>
  <si>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</si>
  <si>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</si>
  <si>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</si>
  <si>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</si>
  <si>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</si>
  <si>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</si>
  <si>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</si>
  <si>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</si>
  <si>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</si>
  <si>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</si>
  <si>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</si>
  <si>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</si>
  <si>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</si>
  <si>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</si>
  <si>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</si>
  <si>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</si>
  <si>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</si>
  <si>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</si>
  <si>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</si>
  <si>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</si>
  <si>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</si>
  <si>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</si>
  <si>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</si>
  <si>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</si>
  <si>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</si>
  <si>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</si>
  <si>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</si>
  <si>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</si>
  <si>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</si>
  <si>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</si>
  <si>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</si>
  <si>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</si>
  <si>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</si>
  <si>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</si>
  <si>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</si>
  <si>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</si>
  <si>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</si>
  <si>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</si>
  <si>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</si>
  <si>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</si>
  <si>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</si>
  <si>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</si>
  <si>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</si>
  <si>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</si>
  <si>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</si>
  <si>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</si>
  <si>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</si>
  <si>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</si>
  <si>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</si>
  <si>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</si>
  <si>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</si>
  <si>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</si>
  <si>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</si>
  <si>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</si>
  <si>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</si>
  <si>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</si>
  <si>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</si>
  <si>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</si>
  <si>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</si>
  <si>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</si>
  <si>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</si>
  <si>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</si>
  <si>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</si>
  <si>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</si>
  <si>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</si>
  <si>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</si>
  <si>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</si>
  <si>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</si>
  <si>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</si>
  <si>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</si>
  <si>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</si>
  <si>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</si>
  <si>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</si>
  <si>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</si>
  <si>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</si>
  <si>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</si>
  <si>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</si>
  <si>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</si>
  <si>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</si>
  <si>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</si>
  <si>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</si>
  <si>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</si>
  <si>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</si>
  <si>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</si>
  <si>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</si>
  <si>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</si>
  <si>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</si>
  <si>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</si>
  <si>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</si>
  <si>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</si>
  <si>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</si>
  <si>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</si>
  <si>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</si>
  <si>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</si>
  <si>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</si>
  <si>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</si>
  <si>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</si>
  <si>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</si>
  <si>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</si>
  <si>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</si>
  <si>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</si>
  <si>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</si>
  <si>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</si>
  <si>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</si>
  <si>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</si>
  <si>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</si>
  <si>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</si>
  <si>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</si>
  <si>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</si>
  <si>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</si>
  <si>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</si>
  <si>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</si>
  <si>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</si>
  <si>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</si>
  <si>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</si>
  <si>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</si>
  <si>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</si>
  <si>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</si>
  <si>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</si>
  <si>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</si>
  <si>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</si>
  <si>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</si>
  <si>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</si>
  <si>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</si>
  <si>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</si>
  <si>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</si>
  <si>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</si>
  <si>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</si>
  <si>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</si>
  <si>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</si>
  <si>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</si>
  <si>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</si>
  <si>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</si>
  <si>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</si>
  <si>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</si>
  <si>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</si>
  <si>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</si>
  <si>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</si>
  <si>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</si>
  <si>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</si>
  <si>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</si>
  <si>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</si>
  <si>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</si>
  <si>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</si>
  <si>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</si>
  <si>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</si>
  <si>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</si>
  <si>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</si>
  <si>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</si>
  <si>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</si>
  <si>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</si>
  <si>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</si>
  <si>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</si>
  <si>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</si>
  <si>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</si>
  <si>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</si>
  <si>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</si>
  <si>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</si>
  <si>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</si>
  <si>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</si>
  <si>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</si>
  <si>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</si>
  <si>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</si>
  <si>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</si>
  <si>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</si>
  <si>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</si>
  <si>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</si>
  <si>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</si>
  <si>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</si>
  <si>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</si>
  <si>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</si>
  <si>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</si>
  <si>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</si>
  <si>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</si>
  <si>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</si>
  <si>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</si>
  <si>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</si>
  <si>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</si>
  <si>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</si>
  <si>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</si>
  <si>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</si>
  <si>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</si>
  <si>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</si>
  <si>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</si>
  <si>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</si>
  <si>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</si>
  <si>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</si>
  <si>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</si>
  <si>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</si>
  <si>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</si>
  <si>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</si>
  <si>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</si>
  <si>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</si>
  <si>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</si>
  <si>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</si>
  <si>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</si>
  <si>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</si>
  <si>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</si>
  <si>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</si>
  <si>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</si>
  <si>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</si>
  <si>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</si>
  <si>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</si>
  <si>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</si>
  <si>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</si>
  <si>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</si>
  <si>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</si>
  <si>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</si>
  <si>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</si>
  <si>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</si>
  <si>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</si>
  <si>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</si>
  <si>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</si>
  <si>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</si>
  <si>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</si>
  <si>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</si>
  <si>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</si>
  <si>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</si>
  <si>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</si>
  <si>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</si>
  <si>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</si>
  <si>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</si>
  <si>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</si>
  <si>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</si>
  <si>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</si>
  <si>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</si>
  <si>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</si>
  <si>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</si>
  <si>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</si>
  <si>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</si>
  <si>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</si>
  <si>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</si>
  <si>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</si>
  <si>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</si>
  <si>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</si>
  <si>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</si>
  <si>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</si>
  <si>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</si>
  <si>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</si>
  <si>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</si>
  <si>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</si>
  <si>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</si>
  <si>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</si>
  <si>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</si>
  <si>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</si>
  <si>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</si>
  <si>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</si>
  <si>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</si>
  <si>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</si>
  <si>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</si>
  <si>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</si>
  <si>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</si>
  <si>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</si>
  <si>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</si>
  <si>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</si>
  <si>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</si>
  <si>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</si>
  <si>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</si>
  <si>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</si>
  <si>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</si>
  <si>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</si>
  <si>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</si>
  <si>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</si>
  <si>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</si>
  <si>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</si>
  <si>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</si>
  <si>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</si>
  <si>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</si>
  <si>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</si>
  <si>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</si>
  <si>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</si>
  <si>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</si>
  <si>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</si>
  <si>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</si>
  <si>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</si>
  <si>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</si>
  <si>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</si>
  <si>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</si>
  <si>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</si>
  <si>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</si>
  <si>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</si>
  <si>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</si>
  <si>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</si>
  <si>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</si>
  <si>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</si>
  <si>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</si>
  <si>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</si>
  <si>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</si>
  <si>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</si>
  <si>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</si>
  <si>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</si>
  <si>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</si>
  <si>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</si>
  <si>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</si>
  <si>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</si>
  <si>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</si>
  <si>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</si>
  <si>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</si>
  <si>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</si>
  <si>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</si>
  <si>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</si>
  <si>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</si>
  <si>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</si>
  <si>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</si>
  <si>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</si>
  <si>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</si>
  <si>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</si>
  <si>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</si>
  <si>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</si>
  <si>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</si>
  <si>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</si>
  <si>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</si>
  <si>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</si>
  <si>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</si>
  <si>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</si>
  <si>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</si>
  <si>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</si>
  <si>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</si>
  <si>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</si>
  <si>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</si>
  <si>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</si>
  <si>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</si>
  <si>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</si>
  <si>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</si>
  <si>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</si>
  <si>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</si>
  <si>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</si>
  <si>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</si>
  <si>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</si>
  <si>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</si>
  <si>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</si>
  <si>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</si>
  <si>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</si>
  <si>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</si>
  <si>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</si>
  <si>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</si>
  <si>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</si>
  <si>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</si>
  <si>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</si>
  <si>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</si>
  <si>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</si>
  <si>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</si>
  <si>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</si>
  <si>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</si>
  <si>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</si>
  <si>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</si>
  <si>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</si>
  <si>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</si>
  <si>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</si>
  <si>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</si>
  <si>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</si>
  <si>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</si>
  <si>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</si>
  <si>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</si>
  <si>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</si>
  <si>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</si>
  <si>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</si>
  <si>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</si>
  <si>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</si>
  <si>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</si>
  <si>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</si>
  <si>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</si>
  <si>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</si>
  <si>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</si>
  <si>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</si>
  <si>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</si>
  <si>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</si>
  <si>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</si>
  <si>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</si>
  <si>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</si>
  <si>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</si>
  <si>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</si>
  <si>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</si>
  <si>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</si>
  <si>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</si>
  <si>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</si>
  <si>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</si>
  <si>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</si>
  <si>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</si>
  <si>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</si>
  <si>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</si>
  <si>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</si>
  <si>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</si>
  <si>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</si>
  <si>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</si>
  <si>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</si>
  <si>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</si>
  <si>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</si>
  <si>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</si>
  <si>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</si>
  <si>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</si>
  <si>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</si>
  <si>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</si>
  <si>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</si>
  <si>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</si>
  <si>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</si>
  <si>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</si>
  <si>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</si>
  <si>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</si>
  <si>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</si>
  <si>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</si>
  <si>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</si>
  <si>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</si>
  <si>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</si>
  <si>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</si>
  <si>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</si>
  <si>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</si>
  <si>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</si>
  <si>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</si>
  <si>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</si>
  <si>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</si>
  <si>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</si>
  <si>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</si>
  <si>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</si>
  <si>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</si>
  <si>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</si>
  <si>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</si>
  <si>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</si>
  <si>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</si>
  <si>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</si>
  <si>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</si>
  <si>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</si>
  <si>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</si>
  <si>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</si>
  <si>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</si>
  <si>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</si>
  <si>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</si>
  <si>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</si>
  <si>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</si>
  <si>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</si>
  <si>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</si>
  <si>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</si>
  <si>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</si>
  <si>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</si>
  <si>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</si>
  <si>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</si>
  <si>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</si>
  <si>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</si>
  <si>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</si>
  <si>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</si>
  <si>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</si>
  <si>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</si>
  <si>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</si>
  <si>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</si>
  <si>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</si>
  <si>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</si>
  <si>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</si>
  <si>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</si>
  <si>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</si>
  <si>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</si>
  <si>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</si>
  <si>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</si>
  <si>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</si>
  <si>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</si>
  <si>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</si>
  <si>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</si>
  <si>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</si>
  <si>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</si>
  <si>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</si>
  <si>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</si>
  <si>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</si>
  <si>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</si>
  <si>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</si>
  <si>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</si>
  <si>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</si>
  <si>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</si>
  <si>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</si>
  <si>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</si>
  <si>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</si>
  <si>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</si>
  <si>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</si>
  <si>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</si>
  <si>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</si>
  <si>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</si>
  <si>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</si>
  <si>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</si>
  <si>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</si>
  <si>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</si>
  <si>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</si>
  <si>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</si>
  <si>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</si>
  <si>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</si>
  <si>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</si>
  <si>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</si>
  <si>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</si>
  <si>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</si>
  <si>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</si>
  <si>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</si>
  <si>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</si>
  <si>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</si>
  <si>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</si>
  <si>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</si>
  <si>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</si>
  <si>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</si>
  <si>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</si>
  <si>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</si>
  <si>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</si>
  <si>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</si>
  <si>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</si>
  <si>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</si>
  <si>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</si>
  <si>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</si>
  <si>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</si>
  <si>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</si>
  <si>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</si>
  <si>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</si>
  <si>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</si>
  <si>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</si>
  <si>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</si>
  <si>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</si>
  <si>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</si>
  <si>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</si>
  <si>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</si>
  <si>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</si>
  <si>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</si>
  <si>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</si>
  <si>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</si>
  <si>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</si>
  <si>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</si>
  <si>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</si>
  <si>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</si>
  <si>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</si>
  <si>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</si>
  <si>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</si>
  <si>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</si>
  <si>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</si>
  <si>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</si>
  <si>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</si>
  <si>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</si>
  <si>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</si>
  <si>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</si>
  <si>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</si>
  <si>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</si>
  <si>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</si>
  <si>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</si>
  <si>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</si>
  <si>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</si>
  <si>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</si>
  <si>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</si>
  <si>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</si>
  <si>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</si>
  <si>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</si>
  <si>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</si>
  <si>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</si>
  <si>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</si>
  <si>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</si>
  <si>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</si>
  <si>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</si>
  <si>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</si>
  <si>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</si>
  <si>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</si>
  <si>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</si>
  <si>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</si>
  <si>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</si>
  <si>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</si>
  <si>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</si>
  <si>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</si>
  <si>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</si>
  <si>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</si>
  <si>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</si>
  <si>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</si>
  <si>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</si>
  <si>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</si>
  <si>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</si>
  <si>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</si>
  <si>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</si>
  <si>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</si>
  <si>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</si>
  <si>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</si>
  <si>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</si>
  <si>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</si>
  <si>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</si>
  <si>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</si>
  <si>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</si>
  <si>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</si>
  <si>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</si>
  <si>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</si>
  <si>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</si>
  <si>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</si>
  <si>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</si>
  <si>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</si>
  <si>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</si>
  <si>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</si>
  <si>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</si>
  <si>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</si>
  <si>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</si>
  <si>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</si>
  <si>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</si>
  <si>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</si>
  <si>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</si>
  <si>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</si>
  <si>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</si>
  <si>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</si>
  <si>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</si>
  <si>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</si>
  <si>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</si>
  <si>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</si>
  <si>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</si>
  <si>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</si>
  <si>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</si>
  <si>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</si>
  <si>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</si>
  <si>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</si>
  <si>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</si>
  <si>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</si>
  <si>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</si>
  <si>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</si>
  <si>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</si>
  <si>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</si>
  <si>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</si>
  <si>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</si>
  <si>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</si>
  <si>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</si>
  <si>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</si>
  <si>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</si>
  <si>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</si>
  <si>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</si>
  <si>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</si>
  <si>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</si>
  <si>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</si>
  <si>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</si>
  <si>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</si>
  <si>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</si>
  <si>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</si>
  <si>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</si>
  <si>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</si>
  <si>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</si>
  <si>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</si>
  <si>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</si>
  <si>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</si>
  <si>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</si>
  <si>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</si>
  <si>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</si>
  <si>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</si>
  <si>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</si>
  <si>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</si>
  <si>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</si>
  <si>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</si>
  <si>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</si>
  <si>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</si>
  <si>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</si>
  <si>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</si>
  <si>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</si>
  <si>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</si>
  <si>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</si>
  <si>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</si>
  <si>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</si>
  <si>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</si>
  <si>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</si>
  <si>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</si>
  <si>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</si>
  <si>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</si>
  <si>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</si>
  <si>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</si>
  <si>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</si>
  <si>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</si>
  <si>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</si>
  <si>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</si>
  <si>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</si>
  <si>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</si>
  <si>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</si>
  <si>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</si>
  <si>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</si>
  <si>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</si>
  <si>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</si>
  <si>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</si>
  <si>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</si>
  <si>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</si>
  <si>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</si>
  <si>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</si>
  <si>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</si>
  <si>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</si>
  <si>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</si>
  <si>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</si>
  <si>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</si>
  <si>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</si>
  <si>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</si>
  <si>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</si>
  <si>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</si>
  <si>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</si>
  <si>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</si>
  <si>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</si>
  <si>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</si>
  <si>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</si>
  <si>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</si>
  <si>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</si>
  <si>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</si>
  <si>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</si>
  <si>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</si>
  <si>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</si>
  <si>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</si>
  <si>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</si>
  <si>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</si>
  <si>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</si>
  <si>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</si>
  <si>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</si>
  <si>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</si>
  <si>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</si>
  <si>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</si>
  <si>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</si>
  <si>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</si>
  <si>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</si>
  <si>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</si>
  <si>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</si>
  <si>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</si>
  <si>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</si>
  <si>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</si>
  <si>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</si>
  <si>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</si>
  <si>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</si>
  <si>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</si>
  <si>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</si>
  <si>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</si>
  <si>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</si>
  <si>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</si>
  <si>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</si>
  <si>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</si>
  <si>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</si>
  <si>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</si>
  <si>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</si>
  <si>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</si>
  <si>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</si>
  <si>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</si>
  <si>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</si>
  <si>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</si>
  <si>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</si>
  <si>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</si>
  <si>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</si>
  <si>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</si>
  <si>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</si>
  <si>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</si>
  <si>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</si>
  <si>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</si>
  <si>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</si>
  <si>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</si>
  <si>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</si>
  <si>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</si>
  <si>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</si>
  <si>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</si>
  <si>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</si>
  <si>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</si>
  <si>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</si>
  <si>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</si>
  <si>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</si>
  <si>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</si>
  <si>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</si>
  <si>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</si>
  <si>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</si>
  <si>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</si>
  <si>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</si>
  <si>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</si>
  <si>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</si>
  <si>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</si>
  <si>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</si>
  <si>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</si>
  <si>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</si>
  <si>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</si>
  <si>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</si>
  <si>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</si>
  <si>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</si>
  <si>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</si>
  <si>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</si>
  <si>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</si>
  <si>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</si>
  <si>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</si>
  <si>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</si>
  <si>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</si>
  <si>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</si>
  <si>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</si>
  <si>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</si>
  <si>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</si>
  <si>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</si>
  <si>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</si>
  <si>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</si>
  <si>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</si>
  <si>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</si>
  <si>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</si>
  <si>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</si>
  <si>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</si>
  <si>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</si>
  <si>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</si>
  <si>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</si>
  <si>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</si>
  <si>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</si>
  <si>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</si>
  <si>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</si>
  <si>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</si>
  <si>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</si>
  <si>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</si>
  <si>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</si>
  <si>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</si>
  <si>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</si>
  <si>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</si>
  <si>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</si>
  <si>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</si>
  <si>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</si>
  <si>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</si>
  <si>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</si>
  <si>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</si>
  <si>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</si>
  <si>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</si>
  <si>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</si>
  <si>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</si>
  <si>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</si>
  <si>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</si>
  <si>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</si>
  <si>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</si>
  <si>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</si>
  <si>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</si>
  <si>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</si>
  <si>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</si>
  <si>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</si>
  <si>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</si>
  <si>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</si>
  <si>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</si>
  <si>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</si>
  <si>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</si>
  <si>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</si>
  <si>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</si>
  <si>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</si>
  <si>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</si>
  <si>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</si>
  <si>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</si>
  <si>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</si>
  <si>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</si>
  <si>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</si>
  <si>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</si>
  <si>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</si>
  <si>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</si>
  <si>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</si>
  <si>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</si>
  <si>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</si>
  <si>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</si>
  <si>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</si>
  <si>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</si>
  <si>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</si>
  <si>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</si>
  <si>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</si>
  <si>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</si>
  <si>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</si>
  <si>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</si>
  <si>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</si>
  <si>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</si>
  <si>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</si>
  <si>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</si>
  <si>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</si>
  <si>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</si>
  <si>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</si>
  <si>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</si>
  <si>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</si>
  <si>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</si>
  <si>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</si>
  <si>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</si>
  <si>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</si>
  <si>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</si>
  <si>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</si>
  <si>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</si>
  <si>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</si>
  <si>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</si>
  <si>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</si>
  <si>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</si>
  <si>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</si>
  <si>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</si>
  <si>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</si>
  <si>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</si>
  <si>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</si>
  <si>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</si>
  <si>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</si>
  <si>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</si>
  <si>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</si>
  <si>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</si>
  <si>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</si>
  <si>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</si>
  <si>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</si>
  <si>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</si>
  <si>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</si>
  <si>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</si>
  <si>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</si>
  <si>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</si>
  <si>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</si>
  <si>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</si>
  <si>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</si>
  <si>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</si>
  <si>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</si>
  <si>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</si>
  <si>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</si>
  <si>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</si>
  <si>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</si>
  <si>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</si>
  <si>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</si>
  <si>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</si>
  <si>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</si>
  <si>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</si>
  <si>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</si>
  <si>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</si>
  <si>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</si>
  <si>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</si>
  <si>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</si>
  <si>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</si>
  <si>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</si>
  <si>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</si>
  <si>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</si>
  <si>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</si>
  <si>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</si>
  <si>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</si>
  <si>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</si>
  <si>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</si>
  <si>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</si>
  <si>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</si>
  <si>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</si>
  <si>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</si>
  <si>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</si>
  <si>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</si>
  <si>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</si>
  <si>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</si>
  <si>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</si>
  <si>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</si>
  <si>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</si>
  <si>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</si>
  <si>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</si>
  <si>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</si>
  <si>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</si>
  <si>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</si>
  <si>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</si>
  <si>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</si>
  <si>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</si>
  <si>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</si>
  <si>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</si>
  <si>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</si>
  <si>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</si>
  <si>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</si>
  <si>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</si>
  <si>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</si>
  <si>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</si>
  <si>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</si>
  <si>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</si>
  <si>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</si>
  <si>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</si>
  <si>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</si>
  <si>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</si>
  <si>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</si>
  <si>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</si>
  <si>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</si>
  <si>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</si>
  <si>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</si>
  <si>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</si>
  <si>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</si>
  <si>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</si>
  <si>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</si>
  <si>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</si>
  <si>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</si>
  <si>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</si>
  <si>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</si>
  <si>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</si>
  <si>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</si>
  <si>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</si>
  <si>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</si>
  <si>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</si>
  <si>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</si>
  <si>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</si>
  <si>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</si>
  <si>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</si>
  <si>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</si>
  <si>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</si>
  <si>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</si>
  <si>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</si>
  <si>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</si>
  <si>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</si>
  <si>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</si>
  <si>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</si>
  <si>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</si>
  <si>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</si>
  <si>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</si>
  <si>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</si>
  <si>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</si>
  <si>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</si>
  <si>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</si>
  <si>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</si>
  <si>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</si>
  <si>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</si>
  <si>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</si>
  <si>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</si>
  <si>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</si>
  <si>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</si>
  <si>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</si>
  <si>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</si>
  <si>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</si>
  <si>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</si>
  <si>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</si>
  <si>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</si>
  <si>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</si>
  <si>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</si>
  <si>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</si>
  <si>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</si>
  <si>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</si>
  <si>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</si>
  <si>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</si>
  <si>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</si>
  <si>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</si>
  <si>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</si>
  <si>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</si>
  <si>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</si>
  <si>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</si>
  <si>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</si>
  <si>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</si>
  <si>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</si>
  <si>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</si>
  <si>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</si>
  <si>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</si>
  <si>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</si>
  <si>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</si>
  <si>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</si>
  <si>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</si>
  <si>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</si>
  <si>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</si>
  <si>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</si>
  <si>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</si>
  <si>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</si>
  <si>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</si>
  <si>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</si>
  <si>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</si>
  <si>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</si>
  <si>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</si>
  <si>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</si>
  <si>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</si>
  <si>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</si>
  <si>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</si>
  <si>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</si>
  <si>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</si>
  <si>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</si>
  <si>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</si>
  <si>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</si>
  <si>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</si>
  <si>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</si>
  <si>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</si>
  <si>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</si>
  <si>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</si>
  <si>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</si>
  <si>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</si>
  <si>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</si>
  <si>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</si>
  <si>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</si>
  <si>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</si>
  <si>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</si>
  <si>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</si>
  <si>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</si>
  <si>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</si>
  <si>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</si>
  <si>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</si>
  <si>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</si>
  <si>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</si>
  <si>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</si>
  <si>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</si>
  <si>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</si>
  <si>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</si>
  <si>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</si>
  <si>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</si>
  <si>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</si>
  <si>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</si>
  <si>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</si>
  <si>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</si>
  <si>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</si>
  <si>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</si>
  <si>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</si>
  <si>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</si>
  <si>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</si>
  <si>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</si>
  <si>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</si>
  <si>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</si>
  <si>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</si>
  <si>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</si>
  <si>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</si>
  <si>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</si>
  <si>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</si>
  <si>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</si>
  <si>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</si>
  <si>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</si>
  <si>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</si>
  <si>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</si>
  <si>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</si>
  <si>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</si>
  <si>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</si>
  <si>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</si>
  <si>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</si>
  <si>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</si>
  <si>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</si>
  <si>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</si>
  <si>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</si>
  <si>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</si>
  <si>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</si>
  <si>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</si>
  <si>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</si>
  <si>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</si>
  <si>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</si>
  <si>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</si>
  <si>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</si>
  <si>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</si>
  <si>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</si>
  <si>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</si>
  <si>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</si>
  <si>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</si>
  <si>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</si>
  <si>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</si>
  <si>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</si>
  <si>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</si>
  <si>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</si>
  <si>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</si>
  <si>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</si>
  <si>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</si>
  <si>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</si>
  <si>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</si>
  <si>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</si>
  <si>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</si>
  <si>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</si>
  <si>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</si>
  <si>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</si>
  <si>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</si>
  <si>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</si>
  <si>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</si>
  <si>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</si>
  <si>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</si>
  <si>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</si>
  <si>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</si>
  <si>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</si>
  <si>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</si>
  <si>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</si>
  <si>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</si>
  <si>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</si>
  <si>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</si>
  <si>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</si>
  <si>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</si>
  <si>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</si>
  <si>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</si>
  <si>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</si>
  <si>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</si>
  <si>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</si>
  <si>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</si>
  <si>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</si>
  <si>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</si>
  <si>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</si>
  <si>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</si>
  <si>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</si>
  <si>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</si>
  <si>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</si>
  <si>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</si>
  <si>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</si>
  <si>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</si>
  <si>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</si>
  <si>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</si>
  <si>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</si>
  <si>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</si>
  <si>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</si>
  <si>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</si>
  <si>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</si>
  <si>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</si>
  <si>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</si>
  <si>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</si>
  <si>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</si>
  <si>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</si>
  <si>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</si>
  <si>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</si>
  <si>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</si>
  <si>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</si>
  <si>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</si>
  <si>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</si>
  <si>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</si>
  <si>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</si>
  <si>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</si>
  <si>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</si>
  <si>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</si>
  <si>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</si>
  <si>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</si>
  <si>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</si>
  <si>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</si>
  <si>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</si>
  <si>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</si>
  <si>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</si>
  <si>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</si>
  <si>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</si>
  <si>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</si>
  <si>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</si>
  <si>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</si>
  <si>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</si>
  <si>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</si>
  <si>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</si>
  <si>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</si>
  <si>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</si>
  <si>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</si>
  <si>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</si>
  <si>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</si>
  <si>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</si>
  <si>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</si>
  <si>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</si>
  <si>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</si>
  <si>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</si>
  <si>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</si>
  <si>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</si>
  <si>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</si>
  <si>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</si>
  <si>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</si>
  <si>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</si>
  <si>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</si>
  <si>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</si>
  <si>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</si>
  <si>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</si>
  <si>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</si>
  <si>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</si>
  <si>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</si>
  <si>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</si>
  <si>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</si>
  <si>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</si>
  <si>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</si>
  <si>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</si>
  <si>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</si>
  <si>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</si>
  <si>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</si>
  <si>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</si>
  <si>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</si>
  <si>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</si>
  <si>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</si>
  <si>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</si>
  <si>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</si>
  <si>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</si>
  <si>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</si>
  <si>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</si>
  <si>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</si>
  <si>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</si>
  <si>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</si>
  <si>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</si>
  <si>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</si>
  <si>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</si>
  <si>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</si>
  <si>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</si>
  <si>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</si>
  <si>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</si>
  <si>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</si>
  <si>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</si>
  <si>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</si>
  <si>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</si>
  <si>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</si>
  <si>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</si>
  <si>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</si>
  <si>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</si>
  <si>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</si>
  <si>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</si>
  <si>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</si>
  <si>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</si>
  <si>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</si>
  <si>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</si>
  <si>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</si>
  <si>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</si>
  <si>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</si>
  <si>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</si>
  <si>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</si>
  <si>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</si>
  <si>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</si>
  <si>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</si>
  <si>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</si>
  <si>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</si>
  <si>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</si>
  <si>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</si>
  <si>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</si>
  <si>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</si>
  <si>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</si>
  <si>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</si>
  <si>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</si>
  <si>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</si>
  <si>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</si>
  <si>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</si>
  <si>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</si>
  <si>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</si>
  <si>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</si>
  <si>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</si>
  <si>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</si>
  <si>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</si>
  <si>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</si>
  <si>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</si>
  <si>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</si>
  <si>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</si>
  <si>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</si>
  <si>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</si>
  <si>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</si>
  <si>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</si>
  <si>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</si>
  <si>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</si>
  <si>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</si>
  <si>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</si>
  <si>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</si>
  <si>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</si>
  <si>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</si>
  <si>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</si>
  <si>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</si>
  <si>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</si>
  <si>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</si>
  <si>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</si>
  <si>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</si>
  <si>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</si>
  <si>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</si>
  <si>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</si>
  <si>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</si>
  <si>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</si>
  <si>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</si>
  <si>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</si>
  <si>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</si>
  <si>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</si>
  <si>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</si>
  <si>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</si>
  <si>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</si>
  <si>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</si>
  <si>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</si>
  <si>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</si>
  <si>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</si>
  <si>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</si>
  <si>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</si>
  <si>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</si>
  <si>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</si>
  <si>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</si>
  <si>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</si>
  <si>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</si>
  <si>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</si>
  <si>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</si>
  <si>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</si>
  <si>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</si>
  <si>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</si>
  <si>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</si>
  <si>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</si>
  <si>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</si>
  <si>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</si>
  <si>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</si>
  <si>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</si>
  <si>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</si>
  <si>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</si>
  <si>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</si>
  <si>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</si>
  <si>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</si>
  <si>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</si>
  <si>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</si>
  <si>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</si>
  <si>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</si>
  <si>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</si>
  <si>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</si>
  <si>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</si>
  <si>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</si>
  <si>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</si>
  <si>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</si>
  <si>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</si>
  <si>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</si>
  <si>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</si>
  <si>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</si>
  <si>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</si>
  <si>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</si>
  <si>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</si>
  <si>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</si>
  <si>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</si>
  <si>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</si>
  <si>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</si>
  <si>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</si>
  <si>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</si>
  <si>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</si>
  <si>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</si>
  <si>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</si>
  <si>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</si>
  <si>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</si>
  <si>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</si>
  <si>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</si>
  <si>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</si>
  <si>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</si>
  <si>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</si>
  <si>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</si>
  <si>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</si>
  <si>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</si>
  <si>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</si>
  <si>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</si>
  <si>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</si>
  <si>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</si>
  <si>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</si>
  <si>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</si>
  <si>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</si>
  <si>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</si>
  <si>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</si>
  <si>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</si>
  <si>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</si>
  <si>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</si>
  <si>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</si>
  <si>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</si>
  <si>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</si>
  <si>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</si>
  <si>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</si>
  <si>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</si>
  <si>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</si>
  <si>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</si>
  <si>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</si>
  <si>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</si>
  <si>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</si>
  <si>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</si>
  <si>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</si>
  <si>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</si>
  <si>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</si>
  <si>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</si>
  <si>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</si>
  <si>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</si>
  <si>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</si>
  <si>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</si>
  <si>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</si>
  <si>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</si>
  <si>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</si>
  <si>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</si>
  <si>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</si>
  <si>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</si>
  <si>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</si>
  <si>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</si>
  <si>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</si>
  <si>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</si>
  <si>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</si>
  <si>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</si>
  <si>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</si>
  <si>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</si>
  <si>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</si>
  <si>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</si>
  <si>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</si>
  <si>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</si>
  <si>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</si>
  <si>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</si>
  <si>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</si>
  <si>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</si>
  <si>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</si>
  <si>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</si>
  <si>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</si>
  <si>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</si>
  <si>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</si>
  <si>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</si>
  <si>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</si>
  <si>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</si>
  <si>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</si>
  <si>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</si>
  <si>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</si>
  <si>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</si>
  <si>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</si>
  <si>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</si>
  <si>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</si>
  <si>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</si>
  <si>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</si>
  <si>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</si>
  <si>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</si>
  <si>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</si>
  <si>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</si>
  <si>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</si>
  <si>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</si>
  <si>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</si>
  <si>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</si>
  <si>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</si>
  <si>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</si>
  <si>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</si>
  <si>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</si>
  <si>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</si>
  <si>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</si>
  <si>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</si>
  <si>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</si>
  <si>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</si>
  <si>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</si>
  <si>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</si>
  <si>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</si>
  <si>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</si>
  <si>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</si>
  <si>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</si>
  <si>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</si>
  <si>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</si>
  <si>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</si>
  <si>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</si>
  <si>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</si>
  <si>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</si>
  <si>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</si>
  <si>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</si>
  <si>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</si>
  <si>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</si>
  <si>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</si>
  <si>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</si>
  <si>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</si>
  <si>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</si>
  <si>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</si>
  <si>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</si>
  <si>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</si>
  <si>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</si>
  <si>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</si>
  <si>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</si>
  <si>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</si>
  <si>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</si>
  <si>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</si>
  <si>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</si>
  <si>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</si>
  <si>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</si>
  <si>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</si>
  <si>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</si>
  <si>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</si>
  <si>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</si>
  <si>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</si>
  <si>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</si>
  <si>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</si>
  <si>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</si>
  <si>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</si>
  <si>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</si>
  <si>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</si>
  <si>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</si>
  <si>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</si>
  <si>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</si>
  <si>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</si>
  <si>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</si>
  <si>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</si>
  <si>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</si>
  <si>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</si>
  <si>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</si>
  <si>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</si>
  <si>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</si>
  <si>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</si>
  <si>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</si>
  <si>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</si>
  <si>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</si>
  <si>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</si>
  <si>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</si>
  <si>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</si>
  <si>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</si>
  <si>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</si>
  <si>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</si>
  <si>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</si>
  <si>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</si>
  <si>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</si>
  <si>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</si>
  <si>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</si>
  <si>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</si>
  <si>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</si>
  <si>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</si>
  <si>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</si>
  <si>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</si>
  <si>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</si>
  <si>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</si>
  <si>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</si>
  <si>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</si>
  <si>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</si>
  <si>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</si>
  <si>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</si>
  <si>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</si>
  <si>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</si>
  <si>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</si>
  <si>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</si>
  <si>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</si>
  <si>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</si>
  <si>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</si>
  <si>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</si>
  <si>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</si>
  <si>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</si>
  <si>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</si>
  <si>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</si>
  <si>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</si>
  <si>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</si>
  <si>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</si>
  <si>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</si>
  <si>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</si>
  <si>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</si>
  <si>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</si>
  <si>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</si>
  <si>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</si>
  <si>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</si>
  <si>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</si>
  <si>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</si>
  <si>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</si>
  <si>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</si>
  <si>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</si>
  <si>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</si>
  <si>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</si>
  <si>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</si>
  <si>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</si>
  <si>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</si>
  <si>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</si>
  <si>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</si>
  <si>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</si>
  <si>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</si>
  <si>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</si>
  <si>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</si>
  <si>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</si>
  <si>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</si>
  <si>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</si>
  <si>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</si>
  <si>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</si>
  <si>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</si>
  <si>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</si>
  <si>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</si>
  <si>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</si>
  <si>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</si>
  <si>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</si>
  <si>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</si>
  <si>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</si>
  <si>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</si>
  <si>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</si>
  <si>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</si>
  <si>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</si>
  <si>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</si>
  <si>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</si>
  <si>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</si>
  <si>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</si>
  <si>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</si>
  <si>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</si>
  <si>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</si>
  <si>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</si>
  <si>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</si>
  <si>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</si>
  <si>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</si>
  <si>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</si>
  <si>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</si>
  <si>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</si>
  <si>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</si>
  <si>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</si>
  <si>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</si>
  <si>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</si>
  <si>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</si>
  <si>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</si>
  <si>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</si>
  <si>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</si>
  <si>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</si>
  <si>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</si>
  <si>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</si>
  <si>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</si>
  <si>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</si>
  <si>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</si>
  <si>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</si>
  <si>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</si>
  <si>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</si>
  <si>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</si>
  <si>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</si>
  <si>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</si>
  <si>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</si>
  <si>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</si>
  <si>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</si>
  <si>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</si>
  <si>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</si>
  <si>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</si>
  <si>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</si>
  <si>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</si>
  <si>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</si>
  <si>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</si>
  <si>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</si>
  <si>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</si>
  <si>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</si>
  <si>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</si>
  <si>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</si>
  <si>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</si>
  <si>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</si>
  <si>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</si>
  <si>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</si>
  <si>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</si>
  <si>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</si>
  <si>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</si>
  <si>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</si>
  <si>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</si>
  <si>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</si>
  <si>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</si>
  <si>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</si>
  <si>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</si>
  <si>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</si>
  <si>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</si>
  <si>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</si>
  <si>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</si>
  <si>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</si>
  <si>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</si>
  <si>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</si>
  <si>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</si>
  <si>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</si>
  <si>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</si>
  <si>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</si>
  <si>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</si>
  <si>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</si>
  <si>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</si>
  <si>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</si>
  <si>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</si>
  <si>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</si>
  <si>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</si>
  <si>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</si>
  <si>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</si>
  <si>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</si>
  <si>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</si>
  <si>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</si>
  <si>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</si>
  <si>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</si>
  <si>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</si>
  <si>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</si>
  <si>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</si>
  <si>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</si>
  <si>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</si>
  <si>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</si>
  <si>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</si>
  <si>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</si>
  <si>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</si>
  <si>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</si>
  <si>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</si>
  <si>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</si>
  <si>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</si>
  <si>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</si>
  <si>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</si>
  <si>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</si>
  <si>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</si>
  <si>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</si>
  <si>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</si>
  <si>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</si>
  <si>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</si>
  <si>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</si>
  <si>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</si>
  <si>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</si>
  <si>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</si>
  <si>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</si>
  <si>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</si>
  <si>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</si>
  <si>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</si>
  <si>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</si>
  <si>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</si>
  <si>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</si>
  <si>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</si>
  <si>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</si>
  <si>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</si>
  <si>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</si>
  <si>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</si>
  <si>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</si>
  <si>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</si>
  <si>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</si>
  <si>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</si>
  <si>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</si>
  <si>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</si>
  <si>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</si>
  <si>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</si>
  <si>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</si>
  <si>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</si>
  <si>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</si>
  <si>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</si>
  <si>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</si>
  <si>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</si>
  <si>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</si>
  <si>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</si>
  <si>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</si>
  <si>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</si>
  <si>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</si>
  <si>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</si>
  <si>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</si>
  <si>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</si>
  <si>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</si>
  <si>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</si>
  <si>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</si>
  <si>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</si>
  <si>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</si>
  <si>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</si>
  <si>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</si>
  <si>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</si>
  <si>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</si>
  <si>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</si>
  <si>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</si>
  <si>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</si>
  <si>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</si>
  <si>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</si>
  <si>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</si>
  <si>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</si>
  <si>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</si>
  <si>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</si>
  <si>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</si>
  <si>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</si>
  <si>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</si>
  <si>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</si>
  <si>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</si>
  <si>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</si>
  <si>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</si>
  <si>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</si>
  <si>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</si>
  <si>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</si>
  <si>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</si>
  <si>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</si>
  <si>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</si>
  <si>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</si>
  <si>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</si>
  <si>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</si>
  <si>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</si>
  <si>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</si>
  <si>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</si>
  <si>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</si>
  <si>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</si>
  <si>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</si>
  <si>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</si>
  <si>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</si>
  <si>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</si>
  <si>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</si>
  <si>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</si>
  <si>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</si>
  <si>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</si>
  <si>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</si>
  <si>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</si>
  <si>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</si>
  <si>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</si>
  <si>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</si>
  <si>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</si>
  <si>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</si>
  <si>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</si>
  <si>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</si>
  <si>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</si>
  <si>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</si>
  <si>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</si>
  <si>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</si>
  <si>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</si>
  <si>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</si>
  <si>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</si>
  <si>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</si>
  <si>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</si>
  <si>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</si>
  <si>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</si>
  <si>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</si>
  <si>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</si>
  <si>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</si>
  <si>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</si>
  <si>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</si>
  <si>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</si>
  <si>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</si>
  <si>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</si>
  <si>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</si>
  <si>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</si>
  <si>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</si>
  <si>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</si>
  <si>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</si>
  <si>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</si>
  <si>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</si>
  <si>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</si>
  <si>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</si>
  <si>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</si>
  <si>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</si>
  <si>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</si>
  <si>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</si>
  <si>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</si>
  <si>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</si>
  <si>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</si>
  <si>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</si>
  <si>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</si>
  <si>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</si>
  <si>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</si>
  <si>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</si>
  <si>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</si>
  <si>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</si>
  <si>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</si>
  <si>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</si>
  <si>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</si>
  <si>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</si>
  <si>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</si>
  <si>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</si>
  <si>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</si>
  <si>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</si>
  <si>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</si>
  <si>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</si>
  <si>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</si>
  <si>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</si>
  <si>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</si>
  <si>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</si>
  <si>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</si>
  <si>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</si>
  <si>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</si>
  <si>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</si>
  <si>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</si>
  <si>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</si>
  <si>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</si>
  <si>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</si>
  <si>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</si>
  <si>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</si>
  <si>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</si>
  <si>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</si>
  <si>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</si>
  <si>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</si>
  <si>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</si>
  <si>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</si>
  <si>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</si>
  <si>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</si>
  <si>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</si>
  <si>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</si>
  <si>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</si>
  <si>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</si>
  <si>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</si>
  <si>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</si>
  <si>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</si>
  <si>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</si>
  <si>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</si>
  <si>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</si>
  <si>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</si>
  <si>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</si>
  <si>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</si>
  <si>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</si>
  <si>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</si>
  <si>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</si>
  <si>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</si>
  <si>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</si>
  <si>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</si>
  <si>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</si>
  <si>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</si>
  <si>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</si>
  <si>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</si>
  <si>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</si>
  <si>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</si>
  <si>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</si>
  <si>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</si>
  <si>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</si>
  <si>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</si>
  <si>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</si>
  <si>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</si>
  <si>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</si>
  <si>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</si>
  <si>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</si>
  <si>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</si>
  <si>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</si>
  <si>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</si>
  <si>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</si>
  <si>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</si>
  <si>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</si>
  <si>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</si>
  <si>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</si>
  <si>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</si>
  <si>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</si>
  <si>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</si>
  <si>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</si>
  <si>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</si>
  <si>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</si>
  <si>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</si>
  <si>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</si>
  <si>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</si>
  <si>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</si>
  <si>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</si>
  <si>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</si>
  <si>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</si>
  <si>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</si>
  <si>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</si>
  <si>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</si>
  <si>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</si>
  <si>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</si>
  <si>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</si>
  <si>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</si>
  <si>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</si>
  <si>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</si>
  <si>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</si>
  <si>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</si>
  <si>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</si>
  <si>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</si>
  <si>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</si>
  <si>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</si>
  <si>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</si>
  <si>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</si>
  <si>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</si>
  <si>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</si>
  <si>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</si>
  <si>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</si>
  <si>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</si>
  <si>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</si>
  <si>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</si>
  <si>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</si>
  <si>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</si>
  <si>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</si>
  <si>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</si>
  <si>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</si>
  <si>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</si>
  <si>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</si>
  <si>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</si>
  <si>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</si>
  <si>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</si>
  <si>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</si>
  <si>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</si>
  <si>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</si>
  <si>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</si>
  <si>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</si>
  <si>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</si>
  <si>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</si>
  <si>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</si>
  <si>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</si>
  <si>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</si>
  <si>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</si>
  <si>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</si>
  <si>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</si>
  <si>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</si>
  <si>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</si>
  <si>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</si>
  <si>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</si>
  <si>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</si>
  <si>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</si>
  <si>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</si>
  <si>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</si>
  <si>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</si>
  <si>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</si>
  <si>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</si>
  <si>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</si>
  <si>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</si>
  <si>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</si>
  <si>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</si>
  <si>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</si>
  <si>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</si>
  <si>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</si>
  <si>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</si>
  <si>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</si>
  <si>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</si>
  <si>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</si>
  <si>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</si>
  <si>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</si>
  <si>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</si>
  <si>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</si>
  <si>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</si>
  <si>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</si>
  <si>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</si>
  <si>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</si>
  <si>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</si>
  <si>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</si>
  <si>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</si>
  <si>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</si>
  <si>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</si>
  <si>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</si>
  <si>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</si>
  <si>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</si>
  <si>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</si>
  <si>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</si>
  <si>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</si>
  <si>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</si>
  <si>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</si>
  <si>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</si>
  <si>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</si>
  <si>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</si>
  <si>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</si>
  <si>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</si>
  <si>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</si>
  <si>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</si>
  <si>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</si>
  <si>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</si>
  <si>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</si>
  <si>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</si>
  <si>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</si>
  <si>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</si>
  <si>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</si>
  <si>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</si>
  <si>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</si>
  <si>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</si>
  <si>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</si>
  <si>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</si>
  <si>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</si>
  <si>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</si>
  <si>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</si>
  <si>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</si>
  <si>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</si>
  <si>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</si>
  <si>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</si>
  <si>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</si>
  <si>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</si>
  <si>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</si>
  <si>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</si>
  <si>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</si>
  <si>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</si>
  <si>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</si>
  <si>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</si>
  <si>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</si>
  <si>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</si>
  <si>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</si>
  <si>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</si>
  <si>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</si>
  <si>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</si>
  <si>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</si>
  <si>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</si>
  <si>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</si>
  <si>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</si>
  <si>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</si>
  <si>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</si>
  <si>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</si>
  <si>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</si>
  <si>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</si>
  <si>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</si>
  <si>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</si>
  <si>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</si>
  <si>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</si>
  <si>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</si>
  <si>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</si>
  <si>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</si>
  <si>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</si>
  <si>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</si>
  <si>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</si>
  <si>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</si>
  <si>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</si>
  <si>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</si>
  <si>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</si>
  <si>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</si>
  <si>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</si>
  <si>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</si>
  <si>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</si>
  <si>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</si>
  <si>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</si>
  <si>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</si>
  <si>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</si>
  <si>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</si>
  <si>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</si>
  <si>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</si>
  <si>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</si>
  <si>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</si>
  <si>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</si>
  <si>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</si>
  <si>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</si>
  <si>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</si>
  <si>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</si>
  <si>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</si>
  <si>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</si>
  <si>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</si>
  <si>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</si>
  <si>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</si>
  <si>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</si>
  <si>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</si>
  <si>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</si>
  <si>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</si>
  <si>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</si>
  <si>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</si>
  <si>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</si>
  <si>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</si>
  <si>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</si>
  <si>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</si>
  <si>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</si>
  <si>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</si>
  <si>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</si>
  <si>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</si>
  <si>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</si>
  <si>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</si>
  <si>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</si>
  <si>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</si>
  <si>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</si>
  <si>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</si>
  <si>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</si>
  <si>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</si>
  <si>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</si>
  <si>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</si>
  <si>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</si>
  <si>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</si>
  <si>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</si>
  <si>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</si>
  <si>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</si>
  <si>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</si>
  <si>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</si>
  <si>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</si>
  <si>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</si>
  <si>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</si>
  <si>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</si>
  <si>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</si>
  <si>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</si>
  <si>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</si>
  <si>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</si>
  <si>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</si>
  <si>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</si>
  <si>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</si>
  <si>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</si>
  <si>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</si>
  <si>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</si>
  <si>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</si>
  <si>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</si>
  <si>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</si>
  <si>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</si>
  <si>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</si>
  <si>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</si>
  <si>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</si>
  <si>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</si>
  <si>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</si>
  <si>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</si>
  <si>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</si>
  <si>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</si>
  <si>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</si>
  <si>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</si>
  <si>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</si>
  <si>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</si>
  <si>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</si>
  <si>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</si>
  <si>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</si>
  <si>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</si>
  <si>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</si>
  <si>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</si>
  <si>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</si>
  <si>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</si>
  <si>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</si>
  <si>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</si>
  <si>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</si>
  <si>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</si>
  <si>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</si>
  <si>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</si>
  <si>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</si>
  <si>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</si>
  <si>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</si>
  <si>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</si>
  <si>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</si>
  <si>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</si>
  <si>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</si>
  <si>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</si>
  <si>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</si>
  <si>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</si>
  <si>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</si>
  <si>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</si>
  <si>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</si>
  <si>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</si>
  <si>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</si>
  <si>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</si>
  <si>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</si>
  <si>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</si>
  <si>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</si>
  <si>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</si>
  <si>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</si>
  <si>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</si>
  <si>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</si>
  <si>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</si>
  <si>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</si>
  <si>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</si>
  <si>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</si>
  <si>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</si>
  <si>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</si>
  <si>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</si>
  <si>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</si>
  <si>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</si>
  <si>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</si>
  <si>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</si>
  <si>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</si>
  <si>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</si>
  <si>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</si>
  <si>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</si>
  <si>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</si>
  <si>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</si>
  <si>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</si>
  <si>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</si>
  <si>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</si>
  <si>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</si>
  <si>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</si>
  <si>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</si>
  <si>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</si>
  <si>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</si>
  <si>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</si>
  <si>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</si>
  <si>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</si>
  <si>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</si>
  <si>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</si>
  <si>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</si>
  <si>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</si>
  <si>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</si>
  <si>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</si>
  <si>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</si>
  <si>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</si>
  <si>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</si>
  <si>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</si>
  <si>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</si>
  <si>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</si>
  <si>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</si>
  <si>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</si>
  <si>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</si>
  <si>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</si>
  <si>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</si>
  <si>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</si>
  <si>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</si>
  <si>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</si>
  <si>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</si>
  <si>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</si>
  <si>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</si>
  <si>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</si>
  <si>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</si>
  <si>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</si>
  <si>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</si>
  <si>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</si>
  <si>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</si>
  <si>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</si>
  <si>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</si>
  <si>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</si>
  <si>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</si>
  <si>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</si>
  <si>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</si>
  <si>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</si>
  <si>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</si>
  <si>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</si>
  <si>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</si>
  <si>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</si>
  <si>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</si>
  <si>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</si>
  <si>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</si>
  <si>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</si>
  <si>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</si>
  <si>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</si>
  <si>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</si>
  <si>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</si>
  <si>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</si>
  <si>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</si>
  <si>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</si>
  <si>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</si>
  <si>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</si>
  <si>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</si>
  <si>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</si>
  <si>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</si>
  <si>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</si>
  <si>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</si>
  <si>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</si>
  <si>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</si>
  <si>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</si>
  <si>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</si>
  <si>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</si>
  <si>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</si>
  <si>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</si>
  <si>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</si>
  <si>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</si>
  <si>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</si>
  <si>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</si>
  <si>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</si>
  <si>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</si>
  <si>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</si>
  <si>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</si>
  <si>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</si>
  <si>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</si>
  <si>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</si>
  <si>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</si>
  <si>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</si>
  <si>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</si>
  <si>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</si>
  <si>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</si>
  <si>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</si>
  <si>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</si>
  <si>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</si>
  <si>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</si>
  <si>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</si>
  <si>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</si>
  <si>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</si>
  <si>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</si>
  <si>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</si>
  <si>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</si>
  <si>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</si>
  <si>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</si>
  <si>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</si>
  <si>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</si>
  <si>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</si>
  <si>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</si>
  <si>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</si>
  <si>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</si>
  <si>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</si>
  <si>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</si>
  <si>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</si>
  <si>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</si>
  <si>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</si>
  <si>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</si>
  <si>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</si>
  <si>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</si>
  <si>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</si>
  <si>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</si>
  <si>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</si>
  <si>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</si>
  <si>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</si>
  <si>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</si>
  <si>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</si>
  <si>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</si>
  <si>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</si>
  <si>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</si>
  <si>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</si>
  <si>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</si>
  <si>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</si>
  <si>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</si>
  <si>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</si>
  <si>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</si>
  <si>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</si>
  <si>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</si>
  <si>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</si>
  <si>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</si>
  <si>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</si>
  <si>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</si>
  <si>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</si>
  <si>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</si>
  <si>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</si>
  <si>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</si>
  <si>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</si>
  <si>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</si>
  <si>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</si>
  <si>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</si>
  <si>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</si>
  <si>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</si>
  <si>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</si>
  <si>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</si>
  <si>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</si>
  <si>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</si>
  <si>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</si>
  <si>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</si>
  <si>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</si>
  <si>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</si>
  <si>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</si>
  <si>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</si>
  <si>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</si>
  <si>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</si>
  <si>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</si>
  <si>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</si>
  <si>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</si>
  <si>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</si>
  <si>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</si>
  <si>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</si>
  <si>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</si>
  <si>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</si>
  <si>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</si>
  <si>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</si>
  <si>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</si>
  <si>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</si>
  <si>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</si>
  <si>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</si>
  <si>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</si>
  <si>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</si>
  <si>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</si>
  <si>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</si>
  <si>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</si>
  <si>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</si>
  <si>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</si>
  <si>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</si>
  <si>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</si>
  <si>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</si>
  <si>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</si>
  <si>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</si>
  <si>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</si>
  <si>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</si>
  <si>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</si>
  <si>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</si>
  <si>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</si>
  <si>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</si>
  <si>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</si>
  <si>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</si>
  <si>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</si>
  <si>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</si>
  <si>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</si>
  <si>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</si>
  <si>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</si>
  <si>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</si>
  <si>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</si>
  <si>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</si>
  <si>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</si>
  <si>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</si>
  <si>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</si>
  <si>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</si>
  <si>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</si>
  <si>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</si>
  <si>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</si>
  <si>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</si>
  <si>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</si>
  <si>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</si>
  <si>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</si>
  <si>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</si>
  <si>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</si>
  <si>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</si>
  <si>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</si>
  <si>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</si>
  <si>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</si>
  <si>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</si>
  <si>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</si>
  <si>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</si>
  <si>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</si>
  <si>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</si>
  <si>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</si>
  <si>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</si>
  <si>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</si>
  <si>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</si>
  <si>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</si>
  <si>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</si>
  <si>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</si>
  <si>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</si>
  <si>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</si>
  <si>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</si>
  <si>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</si>
  <si>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</si>
  <si>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</si>
  <si>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</si>
  <si>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</si>
  <si>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</si>
  <si>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</si>
  <si>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</si>
  <si>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</si>
  <si>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</si>
  <si>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</si>
  <si>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</si>
  <si>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</si>
  <si>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</si>
  <si>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</si>
  <si>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</si>
  <si>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</si>
  <si>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</si>
  <si>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</si>
  <si>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</si>
  <si>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</si>
  <si>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</si>
  <si>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</si>
  <si>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</si>
  <si>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</si>
  <si>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</si>
  <si>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</si>
  <si>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</si>
  <si>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</si>
  <si>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</si>
  <si>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</si>
  <si>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</si>
  <si>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</si>
  <si>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</si>
  <si>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</si>
  <si>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</si>
  <si>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</si>
  <si>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</si>
  <si>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</si>
  <si>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</si>
  <si>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</si>
  <si>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</si>
  <si>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</si>
  <si>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</si>
  <si>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</si>
  <si>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</si>
  <si>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</si>
  <si>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</si>
  <si>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</si>
  <si>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</si>
  <si>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</si>
  <si>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</si>
  <si>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</si>
  <si>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</si>
  <si>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</si>
  <si>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</si>
  <si>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</si>
  <si>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</si>
  <si>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</si>
  <si>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</si>
  <si>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</si>
  <si>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</si>
  <si>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</si>
  <si>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</si>
  <si>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</si>
  <si>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</si>
  <si>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</si>
  <si>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</si>
  <si>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</si>
  <si>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</si>
  <si>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</si>
  <si>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</si>
  <si>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</si>
  <si>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</si>
  <si>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</si>
  <si>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</si>
  <si>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</si>
  <si>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</si>
  <si>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</si>
  <si>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</si>
  <si>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</si>
  <si>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</si>
  <si>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</si>
  <si>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</si>
  <si>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</si>
  <si>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</si>
  <si>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</si>
  <si>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</si>
  <si>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</si>
  <si>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</si>
  <si>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</si>
  <si>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</si>
  <si>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</si>
  <si>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</si>
  <si>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</si>
  <si>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</si>
  <si>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</si>
  <si>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</si>
  <si>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</si>
  <si>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</si>
  <si>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</si>
  <si>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</si>
  <si>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</si>
  <si>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</si>
  <si>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</si>
  <si>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</si>
  <si>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</si>
  <si>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</si>
  <si>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</si>
  <si>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</si>
  <si>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</si>
  <si>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</si>
  <si>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</si>
  <si>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</si>
  <si>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</si>
  <si>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</si>
  <si>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</si>
  <si>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</si>
  <si>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</si>
  <si>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</si>
  <si>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</si>
  <si>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</si>
  <si>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</si>
  <si>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</si>
  <si>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</si>
  <si>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</si>
  <si>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</si>
  <si>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</si>
  <si>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</si>
  <si>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</si>
  <si>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</si>
  <si>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</si>
  <si>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</si>
  <si>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</si>
  <si>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</si>
  <si>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</si>
  <si>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</si>
  <si>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</si>
  <si>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</si>
  <si>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</si>
  <si>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</si>
  <si>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</si>
  <si>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</si>
  <si>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</si>
  <si>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</si>
  <si>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</si>
  <si>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</si>
  <si>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</si>
  <si>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</si>
  <si>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</si>
  <si>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</si>
  <si>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</si>
  <si>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</si>
  <si>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</si>
  <si>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</si>
  <si>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</si>
  <si>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</si>
  <si>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</si>
  <si>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</si>
  <si>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</si>
  <si>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</si>
  <si>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</si>
  <si>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</si>
  <si>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</si>
  <si>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</si>
  <si>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</si>
  <si>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</si>
  <si>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</si>
  <si>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</si>
  <si>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</si>
  <si>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</si>
  <si>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</si>
  <si>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</si>
  <si>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</si>
  <si>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</si>
  <si>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</si>
  <si>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</si>
  <si>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</si>
  <si>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</si>
  <si>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</si>
  <si>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</si>
  <si>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</si>
  <si>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</si>
  <si>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</si>
  <si>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</si>
  <si>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</si>
  <si>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</si>
  <si>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</si>
  <si>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</si>
  <si>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</si>
  <si>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</si>
  <si>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</si>
  <si>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</si>
  <si>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</si>
  <si>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</si>
  <si>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</si>
  <si>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</si>
  <si>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</si>
  <si>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</si>
  <si>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</si>
  <si>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</si>
  <si>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</si>
  <si>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</si>
  <si>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</si>
  <si>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</si>
  <si>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</si>
  <si>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</si>
  <si>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</si>
  <si>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</si>
  <si>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</si>
  <si>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</si>
  <si>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</si>
  <si>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</si>
  <si>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</si>
  <si>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</si>
  <si>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</si>
  <si>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</si>
  <si>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</si>
  <si>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</si>
  <si>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</si>
  <si>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</si>
  <si>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</si>
  <si>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</si>
  <si>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</si>
  <si>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</si>
  <si>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</si>
  <si>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</si>
  <si>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</si>
  <si>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</si>
  <si>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</si>
  <si>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</si>
  <si>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</si>
  <si>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</si>
  <si>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</si>
  <si>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</si>
  <si>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</si>
  <si>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</si>
  <si>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</si>
  <si>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</si>
  <si>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</si>
  <si>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</si>
  <si>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</si>
  <si>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</si>
  <si>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</si>
  <si>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</si>
  <si>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</si>
  <si>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</si>
  <si>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</si>
  <si>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</si>
  <si>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</si>
  <si>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</si>
  <si>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</si>
  <si>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</si>
  <si>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</si>
  <si>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</si>
  <si>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</si>
  <si>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</si>
  <si>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</si>
  <si>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</si>
  <si>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</si>
  <si>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</si>
  <si>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</si>
  <si>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</si>
  <si>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</si>
  <si>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</si>
  <si>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</si>
  <si>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</si>
  <si>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</si>
  <si>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</si>
  <si>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</si>
  <si>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</si>
  <si>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</si>
  <si>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</si>
  <si>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</si>
  <si>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</si>
  <si>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</si>
  <si>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</si>
  <si>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</si>
  <si>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</si>
  <si>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</si>
  <si>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</si>
  <si>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</si>
  <si>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</si>
  <si>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</si>
  <si>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</si>
  <si>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</si>
  <si>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</si>
  <si>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</si>
  <si>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</si>
  <si>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</si>
  <si>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</si>
  <si>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</si>
  <si>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</si>
  <si>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</si>
  <si>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</si>
  <si>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</si>
  <si>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</si>
  <si>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</si>
  <si>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</si>
  <si>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</si>
  <si>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</si>
  <si>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</si>
  <si>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</si>
  <si>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</si>
  <si>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</si>
  <si>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</si>
  <si>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</si>
  <si>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</si>
  <si>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</si>
  <si>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</si>
  <si>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</si>
  <si>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</si>
  <si>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</si>
  <si>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</si>
  <si>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</si>
  <si>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</si>
  <si>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</si>
  <si>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</si>
  <si>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</si>
  <si>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</si>
  <si>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</si>
  <si>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</si>
  <si>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</si>
  <si>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</si>
  <si>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</si>
  <si>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</si>
  <si>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</si>
  <si>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</si>
  <si>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</si>
  <si>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</si>
  <si>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</si>
  <si>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</si>
  <si>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</si>
  <si>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</si>
  <si>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</si>
  <si>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</si>
  <si>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</si>
  <si>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</si>
  <si>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</si>
  <si>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</si>
  <si>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</si>
  <si>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</si>
  <si>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</si>
  <si>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</si>
  <si>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</si>
  <si>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</si>
  <si>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</si>
  <si>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</si>
  <si>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</si>
  <si>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</si>
  <si>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</si>
  <si>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</si>
  <si>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</si>
  <si>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</si>
  <si>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</si>
  <si>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</si>
  <si>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</si>
  <si>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</si>
  <si>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</si>
  <si>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</si>
  <si>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</si>
  <si>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</si>
  <si>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</si>
  <si>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</si>
  <si>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</si>
  <si>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</si>
  <si>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</si>
  <si>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</si>
  <si>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</si>
  <si>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</si>
  <si>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</si>
  <si>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</si>
  <si>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</si>
  <si>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</si>
  <si>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</si>
  <si>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</si>
  <si>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</si>
  <si>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</si>
  <si>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</si>
  <si>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</si>
  <si>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</si>
  <si>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</si>
  <si>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</si>
  <si>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</si>
  <si>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</si>
  <si>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</si>
  <si>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</si>
  <si>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</si>
  <si>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</si>
  <si>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</si>
  <si>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</si>
  <si>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</si>
  <si>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</si>
  <si>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</si>
  <si>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</si>
  <si>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</si>
  <si>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</si>
  <si>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</si>
  <si>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</si>
  <si>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</si>
  <si>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</si>
  <si>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</si>
  <si>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</si>
  <si>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</si>
  <si>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</si>
  <si>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</si>
  <si>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</si>
  <si>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</si>
  <si>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</si>
  <si>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</si>
  <si>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</si>
  <si>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</si>
  <si>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</si>
  <si>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</si>
  <si>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</si>
  <si>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</si>
  <si>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</si>
  <si>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</si>
  <si>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</si>
  <si>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</si>
  <si>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</si>
  <si>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</si>
  <si>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</si>
  <si>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</si>
  <si>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</si>
  <si>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</si>
  <si>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</si>
  <si>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</si>
  <si>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</si>
  <si>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</si>
  <si>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</si>
  <si>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</si>
  <si>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</si>
  <si>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</si>
  <si>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</si>
  <si>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</si>
  <si>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</si>
  <si>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</si>
  <si>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</si>
  <si>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</si>
  <si>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</si>
  <si>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</si>
  <si>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</si>
  <si>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</si>
  <si>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</si>
  <si>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</si>
  <si>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</si>
  <si>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</si>
  <si>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</si>
  <si>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</si>
  <si>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</si>
  <si>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</si>
  <si>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</si>
  <si>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</si>
  <si>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</si>
  <si>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</si>
  <si>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</si>
  <si>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</si>
  <si>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</si>
  <si>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</si>
  <si>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</si>
  <si>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</si>
  <si>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</si>
  <si>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</si>
  <si>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</si>
  <si>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</si>
  <si>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</si>
  <si>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</si>
  <si>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</si>
  <si>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</si>
  <si>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</si>
  <si>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</si>
  <si>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</si>
  <si>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</si>
  <si>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</si>
  <si>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</si>
  <si>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</si>
  <si>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</si>
  <si>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</si>
  <si>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</si>
  <si>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</si>
  <si>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</si>
  <si>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</si>
  <si>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</si>
  <si>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</si>
  <si>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</si>
  <si>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</si>
  <si>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</si>
  <si>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</si>
  <si>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</si>
  <si>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</si>
  <si>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</si>
  <si>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</si>
  <si>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</si>
  <si>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</si>
  <si>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</si>
  <si>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</si>
  <si>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</si>
  <si>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</si>
  <si>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</si>
  <si>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</si>
  <si>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</si>
  <si>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</si>
  <si>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</si>
  <si>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</si>
  <si>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</si>
  <si>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</si>
  <si>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</si>
  <si>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</si>
  <si>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</si>
  <si>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</si>
  <si>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</si>
  <si>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</si>
  <si>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</si>
  <si>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</si>
  <si>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</si>
  <si>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</si>
  <si>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</si>
  <si>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</si>
  <si>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</si>
  <si>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</si>
  <si>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</si>
  <si>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</si>
  <si>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</si>
  <si>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</si>
  <si>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</si>
  <si>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</si>
  <si>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</si>
  <si>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</si>
  <si>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</si>
  <si>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</si>
  <si>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</si>
  <si>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</si>
  <si>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</si>
  <si>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</si>
  <si>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</si>
  <si>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</si>
  <si>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</si>
  <si>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</si>
  <si>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</si>
  <si>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</si>
  <si>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</si>
  <si>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</si>
  <si>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</si>
  <si>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</si>
  <si>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</si>
  <si>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</si>
  <si>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</si>
  <si>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</si>
  <si>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</si>
  <si>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</si>
  <si>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</si>
  <si>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</si>
  <si>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</si>
  <si>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</si>
  <si>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</si>
  <si>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</si>
  <si>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</si>
  <si>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</si>
  <si>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</si>
  <si>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</si>
  <si>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</si>
  <si>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</si>
  <si>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</si>
  <si>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</si>
  <si>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</si>
  <si>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</si>
  <si>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</si>
  <si>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</si>
  <si>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</si>
  <si>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</si>
  <si>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</si>
  <si>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</si>
  <si>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</si>
  <si>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</si>
  <si>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</si>
  <si>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</si>
  <si>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</si>
  <si>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</si>
  <si>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</si>
  <si>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</si>
  <si>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</si>
  <si>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</si>
  <si>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</si>
  <si>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</si>
  <si>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</si>
  <si>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</si>
  <si>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</si>
  <si>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</si>
  <si>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</si>
  <si>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</si>
  <si>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</si>
  <si>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</si>
  <si>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</si>
  <si>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</si>
  <si>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</si>
  <si>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</si>
  <si>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</si>
  <si>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</si>
  <si>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</si>
  <si>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</si>
  <si>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</si>
  <si>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</si>
  <si>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</si>
  <si>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</si>
  <si>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</si>
  <si>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</si>
  <si>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</si>
  <si>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</si>
  <si>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</si>
  <si>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</si>
  <si>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</si>
  <si>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</si>
  <si>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</si>
  <si>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</si>
  <si>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</si>
  <si>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</si>
  <si>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</si>
  <si>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</si>
  <si>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</si>
  <si>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</si>
  <si>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</si>
  <si>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</si>
  <si>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</si>
  <si>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</si>
  <si>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</si>
  <si>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</si>
  <si>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</si>
  <si>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</si>
  <si>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</si>
  <si>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</si>
  <si>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</si>
  <si>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</si>
  <si>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</si>
  <si>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</si>
  <si>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</si>
  <si>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</si>
  <si>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</si>
  <si>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</si>
  <si>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</si>
  <si>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</si>
  <si>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</si>
  <si>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</si>
  <si>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</si>
  <si>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</si>
  <si>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</si>
  <si>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</si>
  <si>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</si>
  <si>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</si>
  <si>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</si>
  <si>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</si>
  <si>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</si>
  <si>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</si>
  <si>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</si>
  <si>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</si>
  <si>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</si>
  <si>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</si>
  <si>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</si>
  <si>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</si>
  <si>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</si>
  <si>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</si>
  <si>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</si>
  <si>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</si>
  <si>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</si>
  <si>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</si>
  <si>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</si>
  <si>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</si>
  <si>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</si>
  <si>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</si>
  <si>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</si>
  <si>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</si>
  <si>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</si>
  <si>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</si>
  <si>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</si>
  <si>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</si>
  <si>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</si>
  <si>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</si>
  <si>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</si>
  <si>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</si>
  <si>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</si>
  <si>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</si>
  <si>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</si>
  <si>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</si>
  <si>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</si>
  <si>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</si>
  <si>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</si>
  <si>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</si>
  <si>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</si>
  <si>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</si>
  <si>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</si>
  <si>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</si>
  <si>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</si>
  <si>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</si>
  <si>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</si>
  <si>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</si>
  <si>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</si>
  <si>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</si>
  <si>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</si>
  <si>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</si>
  <si>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</si>
  <si>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</si>
  <si>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</si>
  <si>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</si>
  <si>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</si>
  <si>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</si>
  <si>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</si>
  <si>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</si>
  <si>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</si>
  <si>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</si>
  <si>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</si>
  <si>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</si>
  <si>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</si>
  <si>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</si>
  <si>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</si>
  <si>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</si>
  <si>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</si>
  <si>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</si>
  <si>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</si>
  <si>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</si>
  <si>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</si>
  <si>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</si>
  <si>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</si>
  <si>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</si>
  <si>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</si>
  <si>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</si>
  <si>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</si>
  <si>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</si>
  <si>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</si>
  <si>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</si>
  <si>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</si>
  <si>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</si>
  <si>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</si>
  <si>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</si>
  <si>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</si>
  <si>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</si>
  <si>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</si>
  <si>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</si>
  <si>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</si>
  <si>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</si>
  <si>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</si>
  <si>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</si>
  <si>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</si>
  <si>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</si>
  <si>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</si>
  <si>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</si>
  <si>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</si>
  <si>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</si>
  <si>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</si>
  <si>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</si>
  <si>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</si>
  <si>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</si>
  <si>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</si>
  <si>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</si>
  <si>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</si>
  <si>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</si>
  <si>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</si>
  <si>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</si>
  <si>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</si>
  <si>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</si>
  <si>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</si>
  <si>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</si>
  <si>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</si>
  <si>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</si>
  <si>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</si>
  <si>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</si>
  <si>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</si>
  <si>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</si>
  <si>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</si>
  <si>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</si>
  <si>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</si>
  <si>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</si>
  <si>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</si>
  <si>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</si>
  <si>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</si>
  <si>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</si>
  <si>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</si>
  <si>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</si>
  <si>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</si>
  <si>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</si>
  <si>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</si>
  <si>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</si>
  <si>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</si>
  <si>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</si>
  <si>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</si>
  <si>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</si>
  <si>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</si>
  <si>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</si>
  <si>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</si>
  <si>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</si>
  <si>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</si>
  <si>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</si>
  <si>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</si>
  <si>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</si>
  <si>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</si>
  <si>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</si>
  <si>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</si>
  <si>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</si>
  <si>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</si>
  <si>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</si>
  <si>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</si>
  <si>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</si>
  <si>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</si>
  <si>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</si>
  <si>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</si>
  <si>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</si>
  <si>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</si>
  <si>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</si>
  <si>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</si>
  <si>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</si>
  <si>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</si>
  <si>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</si>
  <si>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</si>
  <si>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</si>
  <si>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</si>
  <si>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</si>
  <si>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</si>
  <si>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</si>
  <si>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</si>
  <si>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</si>
  <si>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</si>
  <si>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</si>
  <si>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</si>
  <si>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</si>
  <si>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</si>
  <si>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</si>
  <si>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</si>
  <si>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</si>
  <si>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</si>
  <si>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</si>
  <si>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</si>
  <si>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</si>
  <si>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</si>
  <si>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</si>
  <si>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</si>
  <si>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</si>
  <si>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</si>
  <si>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</si>
  <si>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</si>
  <si>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</si>
  <si>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</si>
  <si>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</si>
  <si>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</si>
  <si>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</si>
  <si>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</si>
  <si>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</si>
  <si>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</si>
  <si>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</si>
  <si>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</si>
  <si>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</si>
  <si>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</si>
  <si>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</si>
  <si>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</si>
  <si>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</si>
  <si>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</si>
  <si>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</si>
  <si>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</si>
  <si>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</si>
  <si>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</si>
  <si>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</si>
  <si>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</si>
  <si>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</si>
  <si>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</si>
  <si>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</si>
  <si>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</si>
  <si>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</si>
  <si>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</si>
  <si>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</si>
  <si>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</si>
  <si>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</si>
  <si>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</si>
  <si>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</si>
  <si>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</si>
  <si>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</si>
  <si>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</si>
  <si>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</si>
  <si>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</si>
  <si>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</si>
  <si>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</si>
  <si>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</si>
  <si>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</si>
  <si>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</si>
  <si>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</si>
  <si>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</si>
  <si>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</si>
  <si>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</si>
  <si>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</si>
  <si>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</si>
  <si>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</si>
  <si>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</si>
  <si>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</si>
  <si>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</si>
  <si>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</si>
  <si>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</si>
  <si>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</si>
  <si>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</si>
  <si>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</si>
  <si>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</si>
  <si>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</si>
  <si>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</si>
  <si>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</si>
  <si>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</si>
  <si>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</si>
  <si>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</si>
  <si>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</si>
  <si>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</si>
  <si>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</si>
  <si>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</si>
  <si>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</si>
  <si>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</si>
  <si>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</si>
  <si>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</si>
  <si>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</si>
  <si>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</si>
  <si>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</si>
  <si>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</si>
  <si>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</si>
  <si>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</si>
  <si>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</si>
  <si>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</si>
  <si>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</si>
  <si>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</si>
  <si>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</si>
  <si>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</si>
  <si>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</si>
  <si>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</si>
  <si>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</si>
  <si>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</si>
  <si>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</si>
  <si>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</si>
  <si>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</si>
  <si>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</si>
  <si>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</si>
  <si>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</si>
  <si>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</si>
  <si>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</si>
  <si>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</si>
  <si>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</si>
  <si>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</si>
  <si>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</si>
  <si>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</si>
  <si>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</si>
  <si>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</si>
  <si>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</si>
  <si>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</si>
  <si>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</si>
  <si>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</si>
  <si>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</si>
  <si>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</si>
  <si>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</si>
  <si>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</si>
  <si>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</si>
  <si>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</si>
  <si>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</si>
  <si>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</si>
  <si>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</si>
  <si>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</si>
  <si>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</si>
  <si>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</si>
  <si>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</si>
  <si>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</si>
  <si>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</si>
  <si>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</si>
  <si>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</si>
  <si>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</si>
  <si>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</si>
  <si>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</si>
  <si>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</si>
  <si>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</si>
  <si>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</si>
  <si>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</si>
  <si>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</si>
  <si>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</si>
  <si>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</si>
  <si>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</si>
  <si>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</si>
  <si>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</si>
  <si>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</si>
  <si>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</si>
  <si>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</si>
  <si>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</si>
  <si>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</si>
  <si>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</si>
  <si>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</si>
  <si>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</si>
  <si>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</si>
  <si>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</si>
  <si>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</si>
  <si>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</si>
  <si>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</si>
  <si>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</si>
  <si>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</si>
  <si>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</si>
  <si>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</si>
  <si>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</si>
  <si>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</si>
  <si>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</si>
  <si>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</si>
  <si>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</si>
  <si>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</si>
  <si>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</si>
  <si>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</si>
  <si>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</si>
  <si>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</si>
  <si>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</si>
  <si>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</si>
  <si>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</si>
  <si>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</si>
  <si>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</si>
  <si>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</si>
  <si>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</si>
  <si>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</si>
  <si>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</si>
  <si>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</si>
  <si>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</si>
  <si>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</si>
  <si>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</si>
  <si>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</si>
  <si>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</si>
  <si>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</si>
  <si>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</si>
  <si>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</si>
  <si>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</si>
  <si>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</si>
  <si>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</si>
  <si>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</si>
  <si>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</si>
  <si>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</si>
  <si>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</si>
  <si>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</si>
  <si>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</si>
  <si>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</si>
  <si>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</si>
  <si>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</si>
  <si>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</si>
  <si>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</si>
  <si>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</si>
  <si>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</si>
  <si>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</si>
  <si>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</si>
  <si>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</si>
  <si>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</si>
  <si>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</si>
  <si>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</si>
  <si>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</si>
  <si>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</si>
  <si>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</si>
  <si>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</si>
  <si>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</si>
  <si>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</si>
  <si>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</si>
  <si>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</si>
  <si>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</si>
  <si>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</si>
  <si>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</si>
  <si>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</si>
  <si>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</si>
  <si>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</si>
  <si>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</si>
  <si>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</si>
  <si>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</si>
  <si>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</si>
  <si>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</si>
  <si>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</si>
  <si>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</si>
  <si>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</si>
  <si>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</si>
  <si>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</si>
  <si>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</si>
  <si>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</si>
  <si>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</si>
  <si>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</si>
  <si>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</si>
  <si>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</si>
  <si>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</si>
  <si>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</si>
  <si>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</si>
  <si>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</si>
  <si>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</si>
  <si>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</si>
  <si>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</si>
  <si>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</si>
  <si>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</si>
  <si>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</si>
  <si>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</si>
  <si>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</si>
  <si>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</si>
  <si>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</si>
  <si>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</si>
  <si>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</si>
  <si>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</si>
  <si>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</si>
  <si>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</si>
  <si>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</si>
  <si>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</si>
  <si>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</si>
  <si>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</si>
  <si>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</si>
  <si>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</si>
  <si>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</si>
  <si>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</si>
  <si>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</si>
  <si>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</si>
  <si>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</si>
  <si>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</si>
  <si>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</si>
  <si>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</si>
  <si>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</si>
  <si>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</si>
  <si>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</si>
  <si>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</si>
  <si>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</si>
  <si>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</si>
  <si>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</si>
  <si>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</si>
  <si>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</si>
  <si>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</si>
  <si>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</si>
  <si>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</si>
  <si>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</si>
  <si>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</si>
  <si>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</si>
  <si>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</si>
  <si>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</si>
  <si>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</si>
  <si>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</si>
  <si>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</si>
  <si>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</si>
  <si>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</si>
  <si>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</si>
  <si>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</si>
  <si>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</si>
  <si>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</si>
  <si>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</si>
  <si>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</si>
  <si>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</si>
  <si>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</si>
  <si>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</si>
  <si>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</si>
  <si>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</si>
  <si>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</si>
  <si>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</si>
  <si>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</si>
  <si>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</si>
  <si>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</si>
  <si>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</si>
  <si>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</si>
  <si>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</si>
  <si>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</si>
  <si>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</si>
  <si>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</si>
  <si>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</si>
  <si>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</si>
  <si>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</si>
  <si>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</si>
  <si>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</si>
  <si>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</si>
  <si>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</si>
  <si>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</si>
  <si>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</si>
  <si>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</si>
  <si>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</si>
  <si>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</si>
  <si>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</si>
  <si>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</si>
  <si>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</si>
  <si>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</si>
  <si>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</si>
  <si>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</si>
  <si>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</si>
  <si>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</si>
  <si>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</si>
  <si>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</si>
  <si>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</si>
  <si>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</si>
  <si>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</si>
  <si>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</si>
  <si>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</si>
  <si>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</si>
  <si>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</si>
  <si>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</si>
  <si>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</si>
  <si>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</si>
  <si>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</si>
  <si>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</si>
  <si>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</si>
  <si>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</si>
  <si>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</si>
  <si>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</si>
  <si>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</si>
  <si>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</si>
  <si>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</si>
  <si>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</si>
  <si>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</si>
  <si>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</si>
  <si>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</si>
  <si>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</si>
  <si>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</si>
  <si>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</si>
  <si>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</si>
  <si>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</si>
  <si>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</si>
  <si>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</si>
  <si>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</si>
  <si>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</si>
  <si>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</si>
  <si>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</si>
  <si>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</si>
  <si>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</si>
  <si>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</si>
  <si>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</si>
  <si>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</si>
  <si>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</si>
  <si>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</si>
  <si>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</si>
  <si>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</si>
  <si>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</si>
  <si>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</si>
  <si>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</si>
  <si>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</si>
  <si>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</si>
  <si>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</si>
  <si>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</si>
  <si>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</si>
  <si>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</si>
  <si>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</si>
  <si>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</si>
  <si>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</si>
  <si>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</si>
  <si>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</si>
  <si>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</si>
  <si>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</si>
  <si>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</si>
  <si>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</si>
  <si>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</si>
  <si>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</si>
  <si>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</si>
  <si>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</si>
  <si>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</si>
  <si>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</si>
  <si>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</si>
  <si>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</si>
  <si>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</si>
  <si>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</si>
  <si>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</si>
  <si>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</si>
  <si>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</si>
  <si>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</si>
  <si>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</si>
  <si>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</si>
  <si>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</si>
  <si>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</si>
  <si>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</si>
  <si>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</si>
  <si>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</si>
  <si>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</si>
  <si>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</si>
  <si>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</si>
  <si>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</si>
  <si>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</si>
  <si>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</si>
  <si>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</si>
  <si>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</si>
  <si>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</si>
  <si>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</si>
  <si>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</si>
  <si>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</si>
  <si>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</si>
  <si>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</si>
  <si>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</si>
  <si>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</si>
  <si>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</si>
  <si>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</si>
  <si>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</si>
  <si>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</si>
  <si>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</si>
  <si>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</si>
  <si>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</si>
  <si>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</si>
  <si>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</si>
  <si>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</si>
  <si>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</si>
  <si>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</si>
  <si>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</si>
  <si>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</si>
  <si>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</si>
  <si>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</si>
  <si>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</si>
  <si>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</si>
  <si>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</si>
  <si>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</si>
  <si>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</si>
  <si>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</si>
  <si>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</si>
  <si>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</si>
  <si>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</si>
  <si>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</si>
  <si>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</si>
  <si>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</si>
  <si>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</si>
  <si>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</si>
  <si>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</si>
  <si>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</si>
  <si>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</si>
  <si>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</si>
  <si>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</si>
  <si>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</si>
  <si>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</si>
  <si>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</si>
  <si>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</si>
  <si>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</si>
  <si>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</si>
  <si>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</si>
  <si>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</si>
  <si>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</si>
  <si>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</si>
  <si>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</si>
  <si>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</si>
  <si>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</si>
  <si>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</si>
  <si>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</si>
  <si>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</si>
  <si>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</si>
  <si>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</si>
  <si>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</si>
  <si>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</si>
  <si>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</si>
  <si>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</si>
  <si>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</si>
  <si>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</si>
  <si>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</si>
  <si>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</si>
  <si>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</si>
  <si>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</si>
  <si>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</si>
  <si>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</si>
  <si>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</si>
  <si>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</si>
  <si>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</si>
  <si>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</si>
  <si>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</si>
  <si>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</si>
  <si>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</si>
  <si>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</si>
  <si>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</si>
  <si>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</si>
  <si>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</si>
  <si>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</si>
  <si>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</si>
  <si>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</si>
  <si>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</si>
  <si>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</si>
  <si>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</si>
  <si>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</si>
  <si>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</si>
  <si>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</si>
  <si>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</si>
  <si>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</si>
  <si>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</si>
  <si>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</si>
  <si>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</si>
  <si>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</si>
  <si>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</si>
  <si>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</si>
  <si>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</si>
  <si>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</si>
  <si>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</si>
  <si>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</si>
  <si>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</si>
  <si>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</si>
  <si>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</si>
  <si>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</si>
  <si>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</si>
  <si>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</si>
  <si>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</si>
  <si>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</si>
  <si>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</si>
  <si>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</si>
  <si>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</si>
  <si>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</si>
  <si>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</si>
  <si>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</si>
  <si>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</si>
  <si>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</si>
  <si>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</si>
  <si>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</si>
  <si>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</si>
  <si>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</si>
  <si>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</si>
  <si>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</si>
  <si>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</si>
  <si>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</si>
  <si>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</si>
  <si>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</si>
  <si>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</si>
  <si>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</si>
  <si>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</si>
  <si>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</si>
  <si>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</si>
  <si>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</si>
  <si>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</si>
  <si>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</si>
  <si>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</si>
  <si>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</si>
  <si>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</si>
  <si>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</si>
  <si>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</si>
  <si>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</si>
  <si>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</si>
  <si>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</si>
  <si>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</si>
  <si>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</si>
  <si>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</si>
  <si>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</si>
  <si>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</si>
  <si>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</si>
  <si>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</si>
  <si>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</si>
  <si>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</si>
  <si>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</si>
  <si>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</si>
  <si>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</si>
  <si>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</si>
  <si>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</si>
  <si>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</si>
  <si>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</si>
  <si>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</si>
  <si>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</si>
  <si>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</si>
  <si>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</si>
  <si>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</si>
  <si>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</si>
  <si>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</si>
  <si>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</si>
  <si>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</si>
  <si>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</si>
  <si>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</si>
  <si>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</si>
  <si>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</si>
  <si>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</si>
  <si>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</si>
  <si>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</si>
  <si>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</si>
  <si>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</si>
  <si>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</si>
  <si>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</si>
  <si>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</si>
  <si>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</si>
  <si>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</si>
  <si>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</si>
  <si>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</si>
  <si>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</si>
  <si>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</si>
  <si>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</si>
  <si>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</si>
  <si>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</si>
  <si>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</si>
  <si>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</si>
  <si>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</si>
  <si>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</si>
  <si>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</si>
  <si>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</si>
  <si>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</si>
  <si>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</si>
  <si>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</si>
  <si>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</si>
  <si>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</si>
  <si>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</si>
  <si>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</si>
  <si>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</si>
  <si>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</si>
  <si>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</si>
  <si>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</si>
  <si>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</si>
  <si>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</si>
  <si>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</si>
  <si>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</si>
  <si>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</si>
  <si>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</si>
  <si>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</si>
  <si>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</si>
  <si>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</si>
  <si>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</si>
  <si>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</si>
  <si>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</si>
  <si>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</si>
  <si>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</si>
  <si>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</si>
  <si>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</si>
  <si>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</si>
  <si>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</si>
  <si>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</si>
  <si>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</si>
  <si>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</si>
  <si>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</si>
  <si>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</si>
  <si>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</si>
  <si>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</si>
  <si>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</si>
  <si>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</si>
  <si>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</si>
  <si>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</si>
  <si>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</si>
  <si>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</si>
  <si>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</si>
  <si>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</si>
  <si>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</si>
  <si>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</si>
  <si>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</si>
  <si>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</si>
  <si>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</si>
  <si>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</si>
  <si>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</si>
  <si>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</si>
  <si>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</si>
  <si>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</si>
  <si>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</si>
  <si>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</si>
  <si>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</si>
  <si>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</si>
  <si>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</si>
  <si>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</si>
  <si>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</si>
  <si>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</si>
  <si>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</si>
  <si>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</si>
  <si>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</si>
  <si>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</si>
  <si>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</si>
  <si>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</si>
  <si>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</si>
  <si>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</si>
  <si>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</si>
  <si>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</si>
  <si>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</si>
  <si>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</si>
  <si>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</si>
  <si>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</si>
  <si>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</si>
  <si>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</si>
  <si>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</si>
  <si>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</si>
  <si>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</si>
  <si>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</si>
  <si>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</si>
  <si>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</si>
  <si>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</si>
  <si>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</si>
  <si>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</si>
  <si>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</si>
  <si>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</si>
  <si>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</si>
  <si>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</si>
  <si>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</si>
  <si>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</si>
  <si>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</si>
  <si>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</si>
  <si>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</si>
  <si>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</si>
  <si>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</si>
  <si>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</si>
  <si>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</si>
  <si>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</si>
  <si>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</si>
  <si>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</si>
  <si>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</si>
  <si>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</si>
  <si>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</si>
  <si>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</si>
  <si>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</si>
  <si>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</si>
  <si>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</si>
  <si>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</si>
  <si>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</si>
  <si>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</si>
  <si>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</si>
  <si>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</si>
  <si>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</si>
  <si>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</si>
  <si>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</si>
  <si>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</si>
  <si>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</si>
  <si>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</si>
  <si>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</si>
  <si>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</si>
  <si>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</si>
  <si>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</si>
  <si>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</si>
  <si>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</si>
  <si>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</si>
  <si>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</si>
  <si>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</si>
  <si>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</si>
  <si>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</si>
  <si>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</si>
  <si>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</si>
  <si>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</si>
  <si>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</si>
  <si>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</si>
  <si>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</si>
  <si>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</si>
  <si>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</si>
  <si>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</si>
  <si>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</si>
  <si>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</si>
  <si>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</si>
  <si>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</si>
  <si>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</si>
  <si>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</si>
  <si>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</si>
  <si>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</si>
  <si>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</si>
  <si>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</si>
  <si>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</si>
  <si>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</si>
  <si>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</si>
  <si>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</si>
  <si>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</si>
  <si>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</si>
  <si>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</si>
  <si>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</si>
  <si>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</si>
  <si>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</si>
  <si>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</si>
  <si>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</si>
  <si>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</si>
  <si>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</si>
  <si>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</si>
  <si>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</si>
  <si>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</si>
  <si>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</si>
  <si>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</si>
  <si>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</si>
  <si>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</si>
  <si>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</si>
  <si>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</si>
  <si>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</si>
  <si>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</si>
  <si>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</si>
  <si>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</si>
  <si>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</si>
  <si>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</si>
  <si>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</si>
  <si>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</si>
  <si>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</si>
  <si>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</si>
  <si>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</si>
  <si>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</si>
  <si>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</si>
  <si>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</si>
  <si>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</si>
  <si>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</si>
  <si>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</si>
  <si>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</si>
  <si>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</si>
  <si>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</si>
  <si>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</si>
  <si>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</si>
  <si>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</si>
  <si>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</si>
  <si>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</si>
  <si>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</si>
  <si>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</si>
  <si>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</si>
  <si>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</si>
  <si>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</si>
  <si>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</si>
  <si>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</si>
  <si>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</si>
  <si>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</si>
  <si>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</si>
  <si>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</si>
  <si>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</si>
  <si>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</si>
  <si>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</si>
  <si>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</si>
  <si>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</si>
  <si>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</si>
  <si>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</si>
  <si>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</si>
  <si>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</si>
  <si>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</si>
  <si>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</si>
  <si>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</si>
  <si>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</si>
  <si>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</si>
  <si>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</si>
  <si>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</si>
  <si>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</si>
  <si>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</si>
  <si>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</si>
  <si>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</si>
  <si>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</si>
  <si>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</si>
  <si>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</si>
  <si>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</si>
  <si>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</si>
  <si>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</si>
  <si>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</si>
  <si>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</si>
  <si>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</si>
  <si>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</si>
  <si>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</si>
  <si>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</si>
  <si>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</si>
  <si>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</si>
  <si>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</si>
  <si>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</si>
  <si>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</si>
  <si>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</si>
  <si>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</si>
  <si>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</si>
  <si>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</si>
  <si>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</si>
  <si>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</si>
  <si>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</si>
  <si>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</si>
  <si>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</si>
  <si>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</si>
  <si>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</si>
  <si>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</si>
  <si>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</si>
  <si>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</si>
  <si>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</si>
  <si>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</si>
  <si>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</si>
  <si>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</si>
  <si>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</si>
  <si>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</si>
  <si>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</si>
  <si>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</si>
  <si>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</si>
  <si>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</si>
  <si>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</si>
  <si>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</si>
  <si>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</si>
  <si>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</si>
  <si>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</si>
  <si>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</si>
  <si>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</si>
  <si>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</si>
  <si>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</si>
  <si>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</si>
  <si>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</si>
  <si>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</si>
  <si>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</si>
  <si>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</si>
  <si>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</si>
  <si>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</si>
  <si>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</si>
  <si>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</si>
  <si>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</si>
  <si>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</si>
  <si>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</si>
  <si>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</si>
  <si>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</si>
  <si>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</si>
  <si>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</si>
  <si>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</si>
  <si>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</si>
  <si>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</si>
  <si>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</si>
  <si>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</si>
  <si>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</si>
  <si>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</si>
  <si>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</si>
  <si>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</si>
  <si>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</si>
  <si>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</si>
  <si>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</si>
  <si>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</si>
  <si>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</si>
  <si>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</si>
  <si>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</si>
  <si>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</si>
  <si>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</si>
  <si>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</si>
  <si>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</si>
  <si>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</si>
  <si>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</si>
  <si>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</si>
  <si>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</si>
  <si>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</si>
  <si>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</si>
  <si>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</si>
  <si>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</si>
  <si>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</si>
  <si>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</si>
  <si>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</si>
  <si>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</si>
  <si>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</si>
  <si>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</si>
  <si>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</si>
  <si>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</si>
  <si>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</si>
  <si>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</si>
  <si>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</si>
  <si>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</si>
  <si>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</si>
  <si>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</si>
  <si>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</si>
  <si>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</si>
  <si>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</si>
  <si>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</si>
  <si>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</si>
  <si>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</si>
  <si>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</si>
  <si>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</si>
  <si>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</si>
  <si>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</si>
  <si>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</si>
  <si>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</si>
  <si>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</si>
  <si>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</si>
  <si>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</si>
  <si>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</si>
  <si>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</si>
  <si>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</si>
  <si>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</si>
  <si>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</si>
  <si>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</si>
  <si>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</si>
  <si>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</si>
  <si>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</si>
  <si>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</si>
  <si>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</si>
  <si>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</si>
  <si>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</si>
  <si>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</si>
  <si>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</si>
  <si>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</si>
  <si>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</si>
  <si>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</si>
  <si>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</si>
  <si>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</si>
  <si>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</si>
  <si>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</si>
  <si>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</si>
  <si>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</si>
  <si>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</si>
  <si>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</si>
  <si>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</si>
  <si>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</si>
  <si>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</si>
  <si>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</si>
  <si>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</si>
  <si>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</si>
  <si>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</si>
  <si>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</si>
  <si>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</si>
  <si>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</si>
  <si>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</si>
  <si>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</si>
  <si>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</si>
  <si>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</si>
  <si>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</si>
  <si>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</si>
  <si>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</si>
  <si>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</si>
  <si>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</si>
  <si>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</si>
  <si>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</si>
  <si>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</si>
  <si>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</si>
  <si>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</si>
  <si>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</si>
  <si>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</si>
  <si>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</si>
  <si>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</si>
  <si>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</si>
  <si>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</si>
  <si>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</si>
  <si>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</si>
  <si>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</si>
  <si>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</si>
  <si>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</si>
  <si>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</si>
  <si>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</si>
  <si>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</si>
  <si>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</si>
  <si>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</si>
  <si>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</si>
  <si>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</si>
  <si>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</si>
  <si>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</si>
  <si>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</si>
  <si>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</si>
  <si>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</si>
  <si>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</si>
  <si>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</si>
  <si>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</si>
  <si>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</si>
  <si>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</si>
  <si>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</si>
  <si>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</si>
  <si>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</si>
  <si>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</si>
  <si>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</si>
  <si>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</si>
  <si>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</si>
  <si>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</si>
  <si>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</si>
  <si>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</si>
  <si>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</si>
  <si>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</si>
  <si>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</si>
  <si>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</si>
  <si>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</si>
  <si>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</si>
  <si>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</si>
  <si>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</si>
  <si>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</si>
  <si>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</si>
  <si>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</si>
  <si>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</si>
  <si>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</si>
  <si>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</si>
  <si>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</si>
  <si>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</si>
  <si>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</si>
  <si>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</si>
  <si>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</si>
  <si>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</si>
  <si>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</si>
  <si>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</si>
  <si>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</si>
  <si>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</si>
  <si>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</si>
  <si>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</si>
  <si>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</si>
  <si>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</si>
  <si>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</si>
  <si>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</si>
  <si>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</si>
  <si>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</si>
  <si>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</si>
  <si>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</si>
  <si>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</si>
  <si>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</si>
  <si>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</si>
  <si>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</si>
  <si>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</si>
  <si>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</si>
  <si>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</si>
  <si>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</si>
  <si>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</si>
  <si>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</si>
  <si>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</si>
  <si>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</si>
  <si>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</si>
  <si>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</si>
  <si>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</si>
  <si>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</si>
  <si>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</si>
  <si>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</si>
  <si>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</si>
  <si>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</si>
  <si>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</si>
  <si>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</si>
  <si>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</si>
  <si>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</si>
  <si>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</si>
  <si>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</si>
  <si>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</si>
  <si>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</si>
  <si>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</si>
  <si>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</si>
  <si>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</si>
  <si>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</si>
  <si>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</si>
  <si>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</si>
  <si>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</si>
  <si>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</si>
  <si>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</si>
  <si>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</si>
  <si>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</si>
  <si>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</si>
  <si>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</si>
  <si>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</si>
  <si>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</si>
  <si>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</si>
  <si>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</si>
  <si>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</si>
  <si>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</si>
  <si>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</si>
  <si>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</si>
  <si>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</si>
  <si>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</si>
  <si>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</si>
  <si>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</si>
  <si>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</si>
  <si>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</si>
  <si>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</si>
  <si>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</si>
  <si>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</si>
  <si>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</si>
  <si>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</si>
  <si>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</si>
  <si>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</si>
  <si>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</si>
  <si>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</si>
  <si>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</si>
  <si>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</si>
  <si>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</si>
  <si>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</si>
  <si>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</si>
  <si>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</si>
  <si>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</si>
  <si>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</si>
  <si>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</si>
  <si>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</si>
  <si>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</si>
  <si>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</si>
  <si>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</si>
  <si>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</si>
  <si>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</si>
  <si>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</si>
  <si>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</si>
  <si>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</si>
  <si>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</si>
  <si>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</si>
  <si>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</si>
  <si>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</si>
  <si>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</si>
  <si>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</si>
  <si>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</si>
  <si>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</si>
  <si>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</si>
  <si>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</si>
  <si>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</si>
  <si>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</si>
  <si>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</si>
  <si>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</si>
  <si>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</si>
  <si>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</si>
  <si>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</si>
  <si>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</si>
  <si>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</si>
  <si>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</si>
  <si>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</si>
  <si>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</si>
  <si>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</si>
  <si>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</si>
  <si>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</si>
  <si>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</si>
  <si>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</si>
  <si>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</si>
  <si>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</si>
  <si>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</si>
  <si>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</si>
  <si>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</si>
  <si>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</si>
  <si>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</si>
  <si>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</si>
  <si>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</si>
  <si>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</si>
  <si>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</si>
  <si>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</si>
  <si>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</si>
  <si>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</si>
  <si>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</si>
  <si>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</si>
  <si>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</si>
  <si>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</si>
  <si>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</si>
  <si>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</si>
  <si>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</si>
  <si>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</si>
  <si>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</si>
  <si>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</si>
  <si>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</si>
  <si>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</si>
  <si>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</si>
  <si>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</si>
  <si>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</si>
  <si>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</si>
  <si>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</si>
  <si>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</si>
  <si>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</si>
  <si>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</si>
  <si>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</si>
  <si>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</si>
  <si>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</si>
  <si>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</si>
  <si>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</si>
  <si>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</si>
  <si>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</si>
  <si>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</si>
  <si>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</si>
  <si>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</si>
  <si>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</si>
  <si>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</si>
  <si>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</si>
  <si>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</si>
  <si>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</si>
  <si>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</si>
  <si>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</si>
  <si>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</si>
  <si>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</si>
  <si>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</si>
  <si>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</si>
  <si>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</si>
  <si>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</si>
  <si>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</si>
  <si>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</si>
  <si>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</si>
  <si>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</si>
  <si>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</si>
  <si>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</si>
  <si>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</si>
  <si>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</si>
  <si>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</si>
  <si>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</si>
  <si>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</si>
  <si>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</si>
  <si>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</si>
  <si>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</si>
  <si>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</si>
  <si>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</si>
  <si>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</si>
  <si>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</si>
  <si>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</si>
  <si>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</si>
  <si>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</si>
  <si>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</si>
  <si>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</si>
  <si>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</si>
  <si>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</si>
  <si>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</si>
  <si>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</si>
  <si>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</si>
  <si>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</si>
  <si>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</si>
  <si>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</si>
  <si>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</si>
  <si>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</si>
  <si>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</si>
  <si>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</si>
  <si>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</si>
  <si>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</si>
  <si>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</si>
  <si>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</si>
  <si>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</si>
  <si>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</si>
  <si>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</si>
  <si>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</si>
  <si>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</si>
  <si>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</si>
  <si>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</si>
  <si>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</si>
  <si>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</si>
  <si>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</si>
  <si>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</si>
  <si>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</si>
  <si>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</si>
  <si>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</si>
  <si>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</si>
  <si>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</si>
  <si>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</si>
  <si>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</si>
  <si>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</si>
  <si>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</si>
  <si>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</si>
  <si>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</si>
  <si>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</si>
  <si>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</si>
  <si>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</si>
  <si>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</si>
  <si>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</si>
  <si>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</si>
  <si>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</si>
  <si>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</si>
  <si>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</si>
  <si>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</si>
  <si>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</si>
  <si>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</si>
  <si>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</si>
  <si>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</si>
  <si>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</si>
  <si>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</si>
  <si>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</si>
  <si>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</si>
  <si>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</si>
  <si>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</si>
  <si>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</si>
  <si>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</si>
  <si>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</si>
  <si>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</si>
  <si>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</si>
  <si>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</si>
  <si>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</si>
  <si>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</si>
  <si>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</si>
  <si>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</si>
  <si>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</si>
  <si>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</si>
  <si>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</si>
  <si>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</si>
  <si>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</si>
  <si>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</si>
  <si>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</si>
  <si>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</si>
  <si>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</si>
  <si>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</si>
  <si>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</si>
  <si>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</si>
  <si>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</si>
  <si>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</si>
  <si>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</si>
  <si>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</si>
  <si>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</si>
  <si>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</si>
  <si>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</si>
  <si>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</si>
  <si>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</si>
  <si>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</si>
  <si>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</si>
  <si>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</si>
  <si>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</si>
  <si>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</si>
  <si>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</si>
  <si>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</si>
  <si>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</si>
  <si>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</si>
  <si>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</si>
  <si>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</si>
  <si>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</si>
  <si>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</si>
  <si>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</si>
  <si>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</si>
  <si>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</si>
  <si>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</si>
  <si>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</si>
  <si>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</si>
  <si>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</si>
  <si>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</si>
  <si>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</si>
  <si>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</si>
  <si>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</si>
  <si>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</si>
  <si>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</si>
  <si>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</si>
  <si>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</si>
  <si>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</si>
  <si>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</si>
  <si>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</si>
  <si>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</si>
  <si>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</si>
  <si>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</si>
  <si>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</si>
  <si>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</si>
  <si>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</si>
  <si>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</si>
  <si>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</si>
  <si>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</si>
  <si>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</si>
  <si>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</si>
  <si>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</si>
  <si>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</si>
  <si>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</si>
  <si>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</si>
  <si>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</si>
  <si>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</si>
  <si>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</si>
  <si>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</si>
  <si>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</si>
  <si>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</si>
  <si>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</si>
  <si>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</si>
  <si>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</si>
  <si>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</si>
  <si>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</si>
  <si>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</si>
  <si>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</si>
  <si>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</si>
  <si>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</si>
  <si>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</si>
  <si>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</si>
  <si>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</si>
  <si>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</si>
  <si>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</si>
  <si>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</si>
  <si>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</si>
  <si>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</si>
  <si>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</si>
  <si>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</si>
  <si>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</si>
  <si>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</si>
  <si>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</si>
  <si>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</si>
  <si>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</si>
  <si>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</si>
  <si>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</si>
  <si>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</si>
  <si>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</si>
  <si>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</si>
  <si>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</si>
  <si>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</si>
  <si>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</si>
  <si>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</si>
  <si>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</si>
  <si>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</si>
  <si>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</si>
  <si>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</si>
  <si>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</si>
  <si>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</si>
  <si>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</si>
  <si>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</si>
  <si>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</si>
  <si>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</si>
  <si>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</si>
  <si>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</si>
  <si>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</si>
  <si>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</si>
  <si>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</si>
  <si>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</si>
  <si>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</si>
  <si>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</si>
  <si>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</si>
  <si>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</si>
  <si>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</si>
  <si>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</si>
  <si>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</si>
  <si>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</si>
  <si>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</si>
  <si>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</si>
  <si>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</si>
  <si>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</si>
  <si>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</si>
  <si>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</si>
  <si>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</si>
  <si>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</si>
  <si>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</si>
  <si>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</si>
  <si>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</si>
  <si>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</si>
  <si>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</si>
  <si>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</si>
  <si>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</si>
  <si>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</si>
  <si>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</si>
  <si>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</si>
  <si>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</si>
  <si>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</si>
  <si>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</si>
  <si>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</si>
  <si>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</si>
  <si>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</si>
  <si>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</si>
  <si>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</si>
  <si>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</si>
  <si>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</si>
  <si>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</si>
  <si>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</si>
  <si>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</si>
  <si>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</si>
  <si>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</si>
  <si>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</si>
  <si>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</si>
  <si>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</si>
  <si>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</si>
  <si>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</si>
  <si>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</si>
  <si>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</si>
  <si>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</si>
  <si>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</si>
  <si>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</si>
  <si>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</si>
  <si>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</si>
  <si>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</si>
  <si>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</si>
  <si>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</si>
  <si>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</si>
  <si>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</si>
  <si>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</si>
  <si>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</si>
  <si>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</si>
  <si>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</si>
  <si>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</si>
  <si>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</si>
  <si>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</si>
  <si>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</si>
  <si>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</si>
  <si>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</si>
  <si>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</si>
  <si>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</si>
  <si>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</si>
  <si>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</si>
  <si>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</si>
  <si>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</si>
  <si>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</si>
  <si>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</si>
  <si>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</si>
  <si>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</si>
  <si>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</si>
  <si>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</si>
  <si>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</si>
  <si>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</si>
  <si>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</si>
  <si>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</si>
  <si>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</si>
  <si>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</si>
  <si>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</si>
  <si>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</si>
  <si>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</si>
  <si>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</si>
  <si>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</si>
  <si>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</si>
  <si>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</si>
  <si>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</si>
  <si>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</si>
  <si>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</si>
  <si>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</si>
  <si>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</si>
  <si>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</si>
  <si>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</si>
  <si>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</si>
  <si>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</si>
  <si>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</si>
  <si>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</si>
  <si>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</si>
  <si>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</si>
  <si>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</si>
  <si>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</si>
  <si>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</si>
  <si>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</si>
  <si>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</si>
  <si>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</si>
  <si>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</si>
  <si>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</si>
  <si>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</si>
  <si>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</si>
  <si>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</si>
  <si>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</si>
  <si>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</si>
  <si>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</si>
  <si>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</si>
  <si>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</si>
  <si>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</si>
  <si>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</si>
  <si>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</si>
  <si>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</si>
  <si>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</si>
  <si>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</si>
  <si>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</si>
  <si>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</si>
  <si>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</si>
  <si>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</si>
  <si>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</si>
  <si>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</si>
  <si>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</si>
  <si>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</si>
  <si>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</si>
  <si>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</si>
  <si>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</si>
  <si>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</si>
  <si>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</si>
  <si>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</si>
  <si>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</si>
  <si>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</si>
  <si>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</si>
  <si>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</si>
  <si>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</si>
  <si>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</si>
  <si>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</si>
  <si>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</si>
  <si>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</si>
  <si>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</si>
  <si>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</si>
  <si>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</si>
  <si>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</si>
  <si>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</si>
  <si>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</si>
  <si>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</si>
  <si>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</si>
  <si>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</si>
  <si>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</si>
  <si>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</si>
  <si>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</si>
  <si>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</si>
  <si>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</si>
  <si>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</si>
  <si>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</si>
  <si>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</si>
  <si>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</si>
  <si>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</si>
  <si>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</si>
  <si>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</si>
  <si>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</si>
  <si>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</si>
  <si>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</si>
  <si>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</si>
  <si>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</si>
  <si>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</si>
  <si>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</si>
  <si>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</si>
  <si>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</si>
  <si>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</si>
  <si>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</si>
  <si>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</si>
  <si>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</si>
  <si>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</si>
  <si>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</si>
  <si>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</si>
  <si>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</si>
  <si>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</si>
  <si>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</si>
  <si>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</si>
  <si>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</si>
  <si>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</si>
  <si>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</si>
  <si>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</si>
  <si>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</si>
  <si>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</si>
  <si>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</si>
  <si>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</si>
  <si>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</si>
  <si>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</si>
  <si>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</si>
  <si>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</si>
  <si>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</si>
  <si>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</si>
  <si>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</si>
  <si>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</si>
  <si>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</si>
  <si>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</si>
  <si>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</si>
  <si>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</si>
  <si>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</si>
  <si>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</si>
  <si>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</si>
  <si>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</si>
  <si>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</si>
  <si>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</si>
  <si>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</si>
  <si>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</si>
  <si>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</si>
  <si>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</si>
  <si>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</si>
  <si>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</si>
  <si>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</si>
  <si>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</si>
  <si>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</si>
  <si>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</si>
  <si>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</si>
  <si>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</si>
  <si>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</si>
  <si>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</si>
  <si>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</si>
  <si>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</si>
  <si>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</si>
  <si>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</si>
  <si>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</si>
  <si>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</si>
  <si>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</si>
  <si>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</si>
  <si>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</si>
  <si>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</si>
  <si>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</si>
  <si>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</si>
  <si>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</si>
  <si>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</si>
  <si>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</si>
  <si>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</si>
  <si>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</si>
  <si>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</si>
  <si>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</si>
  <si>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</si>
  <si>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</si>
  <si>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</si>
  <si>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</si>
  <si>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</si>
  <si>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</si>
  <si>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</si>
  <si>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</si>
  <si>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</si>
  <si>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</si>
  <si>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</si>
  <si>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</si>
  <si>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</si>
  <si>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</si>
  <si>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</si>
  <si>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</si>
  <si>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</si>
  <si>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</si>
  <si>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</si>
  <si>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</si>
  <si>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</si>
  <si>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</si>
  <si>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</si>
  <si>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</si>
  <si>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</si>
  <si>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</si>
  <si>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</si>
  <si>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</si>
  <si>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</si>
  <si>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</si>
  <si>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</si>
  <si>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</si>
  <si>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</si>
  <si>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</si>
  <si>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</si>
  <si>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</si>
  <si>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</si>
  <si>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</si>
  <si>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</si>
  <si>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</si>
  <si>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</si>
  <si>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</si>
  <si>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</si>
  <si>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</si>
  <si>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</si>
  <si>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</si>
  <si>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</si>
  <si>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</si>
  <si>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</si>
  <si>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</si>
  <si>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</si>
  <si>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</si>
  <si>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</si>
  <si>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</si>
  <si>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</si>
  <si>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</si>
  <si>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</si>
  <si>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</si>
  <si>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</si>
  <si>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</si>
  <si>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</si>
  <si>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</si>
  <si>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</si>
  <si>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</si>
  <si>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</si>
  <si>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</si>
  <si>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</si>
  <si>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</si>
  <si>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</si>
  <si>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</si>
  <si>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</si>
  <si>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</si>
  <si>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</si>
  <si>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</si>
  <si>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</si>
  <si>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</si>
  <si>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</si>
  <si>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</si>
  <si>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</si>
  <si>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</si>
  <si>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</si>
  <si>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</si>
  <si>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</si>
  <si>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</si>
  <si>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</si>
  <si>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</si>
  <si>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</si>
  <si>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</si>
  <si>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</si>
  <si>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</si>
  <si>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</si>
  <si>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</si>
  <si>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</si>
  <si>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</si>
  <si>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</si>
  <si>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</si>
  <si>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</si>
  <si>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</si>
  <si>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</si>
  <si>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</si>
  <si>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</si>
  <si>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</si>
  <si>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</si>
  <si>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</si>
  <si>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</si>
  <si>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</si>
  <si>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</si>
  <si>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</si>
  <si>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</si>
  <si>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</si>
  <si>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</si>
  <si>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</si>
  <si>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</si>
  <si>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</si>
  <si>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</si>
  <si>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</si>
  <si>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</si>
  <si>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</si>
  <si>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</si>
  <si>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</si>
  <si>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</si>
  <si>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</si>
  <si>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</si>
  <si>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</si>
  <si>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</si>
  <si>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</si>
  <si>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</si>
  <si>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</si>
  <si>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</si>
  <si>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</si>
  <si>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</si>
  <si>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</si>
  <si>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</si>
  <si>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</si>
  <si>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</si>
  <si>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</si>
  <si>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</si>
  <si>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</si>
  <si>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</si>
  <si>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</si>
  <si>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</si>
  <si>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</si>
  <si>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</si>
  <si>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</si>
  <si>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</si>
  <si>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</si>
  <si>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</si>
  <si>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</si>
  <si>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</si>
  <si>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</si>
  <si>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</si>
  <si>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</si>
  <si>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</si>
  <si>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</si>
  <si>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</si>
  <si>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</si>
  <si>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</si>
  <si>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</si>
  <si>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</si>
  <si>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</si>
  <si>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</si>
  <si>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</si>
  <si>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</si>
  <si>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</si>
  <si>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</si>
  <si>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</si>
  <si>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</si>
  <si>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</si>
  <si>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</si>
  <si>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</si>
  <si>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</si>
  <si>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</si>
  <si>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</si>
  <si>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</si>
  <si>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</si>
  <si>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</si>
  <si>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</si>
  <si>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</si>
  <si>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</si>
  <si>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</si>
  <si>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</si>
  <si>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</si>
  <si>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</si>
  <si>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</si>
  <si>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</si>
  <si>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</si>
  <si>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</si>
  <si>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</si>
  <si>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</si>
  <si>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</si>
  <si>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</si>
  <si>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</si>
  <si>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</si>
  <si>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</si>
  <si>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</si>
  <si>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</si>
  <si>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</si>
  <si>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</si>
  <si>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</si>
  <si>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</si>
  <si>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</si>
  <si>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</si>
  <si>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</si>
  <si>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</si>
  <si>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</si>
  <si>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</si>
  <si>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</si>
  <si>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</si>
  <si>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</si>
  <si>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</si>
  <si>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</si>
  <si>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</si>
  <si>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</si>
  <si>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</si>
  <si>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</si>
  <si>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</si>
  <si>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</si>
  <si>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</si>
  <si>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</si>
  <si>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</si>
  <si>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</si>
  <si>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</si>
  <si>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</si>
  <si>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</si>
  <si>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</si>
  <si>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</si>
  <si>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</si>
  <si>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</si>
  <si>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</si>
  <si>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</si>
  <si>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</si>
  <si>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</si>
  <si>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</si>
  <si>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</si>
  <si>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</si>
  <si>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</si>
  <si>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</si>
  <si>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</si>
  <si>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</si>
  <si>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</si>
  <si>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</si>
  <si>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</si>
  <si>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</si>
  <si>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</si>
  <si>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</si>
  <si>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</si>
  <si>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</si>
  <si>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</si>
  <si>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</si>
  <si>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</si>
  <si>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</si>
  <si>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</si>
  <si>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</si>
  <si>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</si>
  <si>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</si>
  <si>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</si>
  <si>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</si>
  <si>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</si>
  <si>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</si>
  <si>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</si>
  <si>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</si>
  <si>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</si>
  <si>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</si>
  <si>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</si>
  <si>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</si>
  <si>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</si>
  <si>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</si>
  <si>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</si>
  <si>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</si>
  <si>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</si>
  <si>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</si>
  <si>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</si>
  <si>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</si>
  <si>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</si>
  <si>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</si>
  <si>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</si>
  <si>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</si>
  <si>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</si>
  <si>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</si>
  <si>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</si>
  <si>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</si>
  <si>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</si>
  <si>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</si>
  <si>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</si>
  <si>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</si>
  <si>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</si>
  <si>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</si>
  <si>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</si>
  <si>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</si>
  <si>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</si>
  <si>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</si>
  <si>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</si>
  <si>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</si>
  <si>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</si>
  <si>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</si>
  <si>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</si>
  <si>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</si>
  <si>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</si>
  <si>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</si>
  <si>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</si>
  <si>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</si>
  <si>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</si>
  <si>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</si>
  <si>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</si>
  <si>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</si>
  <si>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</si>
  <si>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</si>
  <si>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</si>
  <si>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</si>
  <si>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</si>
  <si>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</si>
  <si>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</si>
  <si>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</si>
  <si>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</si>
  <si>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</si>
  <si>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</si>
  <si>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</si>
  <si>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</si>
  <si>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</si>
  <si>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</si>
  <si>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</si>
  <si>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</si>
  <si>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</si>
  <si>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</si>
  <si>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</si>
  <si>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</si>
  <si>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</si>
  <si>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</si>
  <si>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</si>
  <si>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</si>
  <si>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</si>
  <si>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</si>
  <si>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</si>
  <si>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</si>
  <si>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</si>
  <si>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</si>
  <si>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</si>
  <si>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</si>
  <si>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</si>
  <si>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</si>
  <si>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</si>
  <si>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</si>
  <si>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</si>
  <si>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</si>
  <si>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</si>
  <si>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</si>
  <si>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</si>
  <si>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</si>
  <si>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</si>
  <si>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</si>
  <si>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</si>
  <si>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</si>
  <si>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</si>
  <si>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</si>
  <si>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</si>
  <si>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</si>
  <si>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</si>
  <si>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</si>
  <si>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</si>
  <si>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</si>
  <si>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</si>
  <si>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</si>
  <si>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</si>
  <si>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</si>
  <si>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</si>
  <si>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</si>
  <si>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</si>
  <si>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</si>
  <si>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</si>
  <si>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</si>
  <si>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</si>
  <si>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</si>
  <si>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</si>
  <si>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</si>
  <si>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</si>
  <si>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</si>
  <si>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</si>
  <si>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</si>
  <si>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</si>
  <si>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</si>
  <si>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</si>
  <si>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</si>
  <si>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</si>
  <si>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</si>
  <si>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</si>
  <si>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</si>
  <si>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</si>
  <si>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</si>
  <si>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</si>
  <si>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</si>
  <si>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</si>
  <si>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</si>
  <si>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</si>
  <si>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</si>
  <si>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</si>
  <si>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</si>
  <si>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</si>
  <si>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</si>
  <si>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</si>
  <si>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</si>
  <si>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</si>
  <si>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</si>
  <si>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</si>
  <si>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</si>
  <si>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</si>
  <si>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</si>
  <si>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</si>
  <si>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</si>
  <si>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</si>
  <si>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</si>
  <si>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</si>
  <si>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</si>
  <si>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</si>
  <si>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</si>
  <si>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</si>
  <si>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</si>
  <si>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</si>
  <si>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</si>
  <si>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</si>
  <si>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</si>
  <si>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</si>
  <si>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</si>
  <si>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</si>
  <si>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</si>
  <si>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</si>
  <si>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</si>
  <si>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</si>
  <si>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</si>
  <si>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</si>
  <si>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</si>
  <si>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</si>
  <si>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</si>
  <si>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</si>
  <si>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</si>
  <si>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</si>
  <si>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</si>
  <si>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</si>
  <si>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</si>
  <si>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</si>
  <si>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</si>
  <si>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</si>
  <si>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</si>
  <si>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</si>
  <si>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</si>
  <si>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</si>
  <si>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</si>
  <si>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</si>
  <si>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</si>
  <si>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</si>
  <si>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</si>
  <si>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</si>
  <si>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</si>
  <si>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</si>
  <si>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</si>
  <si>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</si>
  <si>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</si>
  <si>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</si>
  <si>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</si>
  <si>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</si>
  <si>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</si>
  <si>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</si>
  <si>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</si>
  <si>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</si>
  <si>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</si>
  <si>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</si>
  <si>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</si>
  <si>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</si>
  <si>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</si>
  <si>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</si>
  <si>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</si>
  <si>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</si>
  <si>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</si>
  <si>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</si>
  <si>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</si>
  <si>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</si>
  <si>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</si>
  <si>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</si>
  <si>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</si>
  <si>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</si>
  <si>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</si>
  <si>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</si>
  <si>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</si>
  <si>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</si>
  <si>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</si>
  <si>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</si>
  <si>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</si>
  <si>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</si>
  <si>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</si>
  <si>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</si>
  <si>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</si>
  <si>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</si>
  <si>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</si>
  <si>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</si>
  <si>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</si>
  <si>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</si>
  <si>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</si>
  <si>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</si>
  <si>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</si>
  <si>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</si>
  <si>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</si>
  <si>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</si>
  <si>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</si>
  <si>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</si>
  <si>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</si>
  <si>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</si>
  <si>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</si>
  <si>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</si>
  <si>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</si>
  <si>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</si>
  <si>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</si>
  <si>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</si>
  <si>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</si>
  <si>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</si>
  <si>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</si>
  <si>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</si>
  <si>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</si>
  <si>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</si>
  <si>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</si>
  <si>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</si>
  <si>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</si>
  <si>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</si>
  <si>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</si>
  <si>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</si>
  <si>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</si>
  <si>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</si>
  <si>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</si>
  <si>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</si>
  <si>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</si>
  <si>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</si>
  <si>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</si>
  <si>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</si>
  <si>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</si>
  <si>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</si>
  <si>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</si>
  <si>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</si>
  <si>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</si>
  <si>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</si>
  <si>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</si>
  <si>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</si>
  <si>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</si>
  <si>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</si>
  <si>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</si>
  <si>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</si>
  <si>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</si>
  <si>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</si>
  <si>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</si>
  <si>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</si>
  <si>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</si>
  <si>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</si>
  <si>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</si>
  <si>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</si>
  <si>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</si>
  <si>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</si>
  <si>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</si>
  <si>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</si>
  <si>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</si>
  <si>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</si>
  <si>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</si>
  <si>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</si>
  <si>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</si>
  <si>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</si>
  <si>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</si>
  <si>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</si>
  <si>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</si>
  <si>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</si>
  <si>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</si>
  <si>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</si>
  <si>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</si>
  <si>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</si>
  <si>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</si>
  <si>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</si>
  <si>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</si>
  <si>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</si>
  <si>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</si>
  <si>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</si>
  <si>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</si>
  <si>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</si>
  <si>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</si>
  <si>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</si>
  <si>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</si>
  <si>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</si>
  <si>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</si>
  <si>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</si>
  <si>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</si>
  <si>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</si>
  <si>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</si>
  <si>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</si>
  <si>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</si>
  <si>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</si>
  <si>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</si>
  <si>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</si>
  <si>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</si>
  <si>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</si>
  <si>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</si>
  <si>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</si>
  <si>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</si>
  <si>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</si>
  <si>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</si>
  <si>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</si>
  <si>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</si>
  <si>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</si>
  <si>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</si>
  <si>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</si>
  <si>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</si>
  <si>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</si>
  <si>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</si>
  <si>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</si>
  <si>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</si>
  <si>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</si>
  <si>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</si>
  <si>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</si>
  <si>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</si>
  <si>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</si>
  <si>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</si>
  <si>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</si>
  <si>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</si>
  <si>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</si>
  <si>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</si>
  <si>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</si>
  <si>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</si>
  <si>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</si>
  <si>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</si>
  <si>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</si>
  <si>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</si>
  <si>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</si>
  <si>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</si>
  <si>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</si>
  <si>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</si>
  <si>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</si>
  <si>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</si>
  <si>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</si>
  <si>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</si>
  <si>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</si>
  <si>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</si>
  <si>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</si>
  <si>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</si>
  <si>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</si>
  <si>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</si>
  <si>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</si>
  <si>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</si>
  <si>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</si>
  <si>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</si>
  <si>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</si>
  <si>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</si>
  <si>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</si>
  <si>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</si>
  <si>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</si>
  <si>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</si>
  <si>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</si>
  <si>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</si>
  <si>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</si>
  <si>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</si>
  <si>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</si>
  <si>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</si>
  <si>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</si>
  <si>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</si>
  <si>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</si>
  <si>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</si>
  <si>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</si>
  <si>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</si>
  <si>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</si>
  <si>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</si>
  <si>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</si>
  <si>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</si>
  <si>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</si>
  <si>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</si>
  <si>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</si>
  <si>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</si>
  <si>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</si>
  <si>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</si>
  <si>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</si>
  <si>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</si>
  <si>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</si>
  <si>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</si>
  <si>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</si>
  <si>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</si>
  <si>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</si>
  <si>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</si>
  <si>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</si>
  <si>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</si>
  <si>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</si>
  <si>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</si>
  <si>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</si>
  <si>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</si>
  <si>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</si>
  <si>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</si>
  <si>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</si>
  <si>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</si>
  <si>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</si>
  <si>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</si>
  <si>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</si>
  <si>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</si>
  <si>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</si>
  <si>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</si>
  <si>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</si>
  <si>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</si>
  <si>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</si>
  <si>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</si>
  <si>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</si>
  <si>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</si>
  <si>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</si>
  <si>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</si>
  <si>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</si>
  <si>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</si>
  <si>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</si>
  <si>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</si>
  <si>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</si>
  <si>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</si>
  <si>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</si>
  <si>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</si>
  <si>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</si>
  <si>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</si>
  <si>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</si>
  <si>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</si>
  <si>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</si>
  <si>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</si>
  <si>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</si>
  <si>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</si>
  <si>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</si>
  <si>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</si>
  <si>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</si>
  <si>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</si>
  <si>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</si>
  <si>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</si>
  <si>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</si>
  <si>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</si>
  <si>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</si>
  <si>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</si>
  <si>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</si>
  <si>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</si>
  <si>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</si>
  <si>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</si>
  <si>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</si>
  <si>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</si>
  <si>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</si>
  <si>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</si>
  <si>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</si>
  <si>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</si>
  <si>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</si>
  <si>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</si>
  <si>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</si>
  <si>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</si>
  <si>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</si>
  <si>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</si>
  <si>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</si>
  <si>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</si>
  <si>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</si>
  <si>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</si>
  <si>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</si>
  <si>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</si>
  <si>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</si>
  <si>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</si>
  <si>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</si>
  <si>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</si>
  <si>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</si>
  <si>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</si>
  <si>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</si>
  <si>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</si>
  <si>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</si>
  <si>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</si>
  <si>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</si>
  <si>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</si>
  <si>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</si>
  <si>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</si>
  <si>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</si>
  <si>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</si>
  <si>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</si>
  <si>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</si>
  <si>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</si>
  <si>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</si>
  <si>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</si>
  <si>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</si>
  <si>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</si>
  <si>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</si>
  <si>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</si>
  <si>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</si>
  <si>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</si>
  <si>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</si>
  <si>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</si>
  <si>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</si>
  <si>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</si>
  <si>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</si>
  <si>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</si>
  <si>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</si>
  <si>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</si>
  <si>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</si>
  <si>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</si>
  <si>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</si>
  <si>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</si>
  <si>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</si>
  <si>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</si>
  <si>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</si>
  <si>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</si>
  <si>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</si>
  <si>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</si>
  <si>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</si>
  <si>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</si>
  <si>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</si>
  <si>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</si>
  <si>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</si>
  <si>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</si>
  <si>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</si>
  <si>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</si>
  <si>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</si>
  <si>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</si>
  <si>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</si>
  <si>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</si>
  <si>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</si>
  <si>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</si>
  <si>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</si>
  <si>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</si>
  <si>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</si>
  <si>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</si>
  <si>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</si>
  <si>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</si>
  <si>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</si>
  <si>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</si>
  <si>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</si>
  <si>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</si>
  <si>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</si>
  <si>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</si>
  <si>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</si>
  <si>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</si>
  <si>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</si>
  <si>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</si>
  <si>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</si>
  <si>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</si>
  <si>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</si>
  <si>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</si>
  <si>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</si>
  <si>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</si>
  <si>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</si>
  <si>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</si>
  <si>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</si>
  <si>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</si>
  <si>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</si>
  <si>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</si>
  <si>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</si>
  <si>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</si>
  <si>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</si>
  <si>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</si>
  <si>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</si>
  <si>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</si>
  <si>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</si>
  <si>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</si>
  <si>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</si>
  <si>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</si>
  <si>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</si>
  <si>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</si>
  <si>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</si>
  <si>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</si>
  <si>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</si>
  <si>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</si>
  <si>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</si>
  <si>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</si>
  <si>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</si>
  <si>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</si>
  <si>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</si>
  <si>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</si>
  <si>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</si>
  <si>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</si>
  <si>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</si>
  <si>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</si>
  <si>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</si>
  <si>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</si>
  <si>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</si>
  <si>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</si>
  <si>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</si>
  <si>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</si>
  <si>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</si>
  <si>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</si>
  <si>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</si>
  <si>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</si>
  <si>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</si>
  <si>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</si>
  <si>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</si>
  <si>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</si>
  <si>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</si>
  <si>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</si>
  <si>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</si>
  <si>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</si>
  <si>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</si>
  <si>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</si>
  <si>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</si>
  <si>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</si>
  <si>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</si>
  <si>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</si>
  <si>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</si>
  <si>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</si>
  <si>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</si>
  <si>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</si>
  <si>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</si>
  <si>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</si>
  <si>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</si>
  <si>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</si>
  <si>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</si>
  <si>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</si>
  <si>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</si>
  <si>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</si>
  <si>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</si>
  <si>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</si>
  <si>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</si>
  <si>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</si>
  <si>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</si>
  <si>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</si>
  <si>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</si>
  <si>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</si>
  <si>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</si>
  <si>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</si>
  <si>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</si>
  <si>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</si>
  <si>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</si>
  <si>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</si>
  <si>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</si>
  <si>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</si>
  <si>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</si>
  <si>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</si>
  <si>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</si>
  <si>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</si>
  <si>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</si>
  <si>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</si>
  <si>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</si>
  <si>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</si>
  <si>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</si>
  <si>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</si>
  <si>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</si>
  <si>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</si>
  <si>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</si>
  <si>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</si>
  <si>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</si>
  <si>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</si>
  <si>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</si>
  <si>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</si>
  <si>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</si>
  <si>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</si>
  <si>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</si>
  <si>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</si>
  <si>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</si>
  <si>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</si>
  <si>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</si>
  <si>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</si>
  <si>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</si>
  <si>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</si>
  <si>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</si>
  <si>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</si>
  <si>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</si>
  <si>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</si>
  <si>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</si>
  <si>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</si>
  <si>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</si>
  <si>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</si>
  <si>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</si>
  <si>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</si>
  <si>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</si>
  <si>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</si>
  <si>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</si>
  <si>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</si>
  <si>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</si>
  <si>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</si>
  <si>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</si>
  <si>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</si>
  <si>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</si>
  <si>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</si>
  <si>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</si>
  <si>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</si>
  <si>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</si>
  <si>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</si>
  <si>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</si>
  <si>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</si>
  <si>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</si>
  <si>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</si>
  <si>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</si>
  <si>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</si>
  <si>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</si>
  <si>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</si>
  <si>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</si>
  <si>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</si>
  <si>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</si>
  <si>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</si>
  <si>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</si>
  <si>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</si>
  <si>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</si>
  <si>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</si>
  <si>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</si>
  <si>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</si>
  <si>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</si>
  <si>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</si>
  <si>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</si>
  <si>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</si>
  <si>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</si>
  <si>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</si>
  <si>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</si>
  <si>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</si>
  <si>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</si>
  <si>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</si>
  <si>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</si>
  <si>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</si>
  <si>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</si>
  <si>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</si>
  <si>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</si>
  <si>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</si>
  <si>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</si>
  <si>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</si>
  <si>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</si>
  <si>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</si>
  <si>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</si>
  <si>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</si>
  <si>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</si>
  <si>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</si>
  <si>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</si>
  <si>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</si>
  <si>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</si>
  <si>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</si>
  <si>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</si>
  <si>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</si>
  <si>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</si>
  <si>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</si>
  <si>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</si>
  <si>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</si>
  <si>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</si>
  <si>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</si>
  <si>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</si>
  <si>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</si>
  <si>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</si>
  <si>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</si>
  <si>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</si>
  <si>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</si>
  <si>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</si>
  <si>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</si>
  <si>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</si>
  <si>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</si>
  <si>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</si>
  <si>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</si>
  <si>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</si>
  <si>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</si>
  <si>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</si>
  <si>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</si>
  <si>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</si>
  <si>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</si>
  <si>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</si>
  <si>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</si>
  <si>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</si>
  <si>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</si>
  <si>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</si>
  <si>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</si>
  <si>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</si>
  <si>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</si>
  <si>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</si>
  <si>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</si>
  <si>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</si>
  <si>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</si>
  <si>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</si>
  <si>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</si>
  <si>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</si>
  <si>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</si>
  <si>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</si>
  <si>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</si>
  <si>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</si>
  <si>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</si>
  <si>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</si>
  <si>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</si>
  <si>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</si>
  <si>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</si>
  <si>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</si>
  <si>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</si>
  <si>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</si>
  <si>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</si>
  <si>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</si>
  <si>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</si>
  <si>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</si>
  <si>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</si>
  <si>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</si>
  <si>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</si>
  <si>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</si>
  <si>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</si>
  <si>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</si>
  <si>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</si>
  <si>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</si>
  <si>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</si>
  <si>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</si>
  <si>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</si>
  <si>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</si>
  <si>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</si>
  <si>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</si>
  <si>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</si>
  <si>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</si>
  <si>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</si>
  <si>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</si>
  <si>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</si>
  <si>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</si>
  <si>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</si>
  <si>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</si>
  <si>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</si>
  <si>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</si>
  <si>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</si>
  <si>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</si>
  <si>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</si>
  <si>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</si>
  <si>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</si>
  <si>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</si>
  <si>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</si>
  <si>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</si>
  <si>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</si>
  <si>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</si>
  <si>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</si>
  <si>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</si>
  <si>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</si>
  <si>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</si>
  <si>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</si>
  <si>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</si>
  <si>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</si>
  <si>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</si>
  <si>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</si>
  <si>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</si>
  <si>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</si>
  <si>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</si>
  <si>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</si>
  <si>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</si>
  <si>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</si>
  <si>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</si>
  <si>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</si>
  <si>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</si>
  <si>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</si>
  <si>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</si>
  <si>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</si>
  <si>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</si>
  <si>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</si>
  <si>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</si>
  <si>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</si>
  <si>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</si>
  <si>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</si>
  <si>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</si>
  <si>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</si>
  <si>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</si>
  <si>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</si>
  <si>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</si>
  <si>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</si>
  <si>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</si>
  <si>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</si>
  <si>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</si>
  <si>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</si>
  <si>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</si>
  <si>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</si>
  <si>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</si>
  <si>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</si>
  <si>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</si>
  <si>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</si>
  <si>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</si>
  <si>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</si>
  <si>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</si>
  <si>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</si>
  <si>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</si>
  <si>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</si>
  <si>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</si>
  <si>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</si>
  <si>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</si>
  <si>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</si>
  <si>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</si>
  <si>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</si>
  <si>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</si>
  <si>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</si>
  <si>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</si>
  <si>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</si>
  <si>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</si>
  <si>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</si>
  <si>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</si>
  <si>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</si>
  <si>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</si>
  <si>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</si>
  <si>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</si>
  <si>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</si>
  <si>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</si>
  <si>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</si>
  <si>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</si>
  <si>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</si>
  <si>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</si>
  <si>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</si>
  <si>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</si>
  <si>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</si>
  <si>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</si>
  <si>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</si>
  <si>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</si>
  <si>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</si>
  <si>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</si>
  <si>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</si>
  <si>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</si>
  <si>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</si>
  <si>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</si>
  <si>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</si>
  <si>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</si>
  <si>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</si>
  <si>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</si>
  <si>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</si>
  <si>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</si>
  <si>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</si>
  <si>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</si>
  <si>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</si>
  <si>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</si>
  <si>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</si>
  <si>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</si>
  <si>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</si>
  <si>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</si>
  <si>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</si>
  <si>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</si>
  <si>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</si>
  <si>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</si>
  <si>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</si>
  <si>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</si>
  <si>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</si>
  <si>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</si>
  <si>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</si>
  <si>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</si>
  <si>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</si>
  <si>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</si>
  <si>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</si>
  <si>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</si>
  <si>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</si>
  <si>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</si>
  <si>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</si>
  <si>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</si>
  <si>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</si>
  <si>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</si>
  <si>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</si>
  <si>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</si>
  <si>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</si>
  <si>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</si>
  <si>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</si>
  <si>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</si>
  <si>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</si>
  <si>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</si>
  <si>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</si>
  <si>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</si>
  <si>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</si>
  <si>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</si>
  <si>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</si>
  <si>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</si>
  <si>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</si>
  <si>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</si>
  <si>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</si>
  <si>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</si>
  <si>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</si>
  <si>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</si>
  <si>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</si>
  <si>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</si>
  <si>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</si>
  <si>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</si>
  <si>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</si>
  <si>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</si>
  <si>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</si>
  <si>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</si>
  <si>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</si>
  <si>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</si>
  <si>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</si>
  <si>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</si>
  <si>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</si>
  <si>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</si>
  <si>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</si>
  <si>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</si>
  <si>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</si>
  <si>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</si>
  <si>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</si>
  <si>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</si>
  <si>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</si>
  <si>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</si>
  <si>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</si>
  <si>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</si>
  <si>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</si>
  <si>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</si>
  <si>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</si>
  <si>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</si>
  <si>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</si>
  <si>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</si>
  <si>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</si>
  <si>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</si>
  <si>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</si>
  <si>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</si>
  <si>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</si>
  <si>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</si>
  <si>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</si>
  <si>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</si>
  <si>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</si>
  <si>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</si>
  <si>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</si>
  <si>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</si>
  <si>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</si>
  <si>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</si>
  <si>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</si>
  <si>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</si>
  <si>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</si>
  <si>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</si>
  <si>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</si>
  <si>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</si>
  <si>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</si>
  <si>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</si>
  <si>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</si>
  <si>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</si>
  <si>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</si>
  <si>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</si>
  <si>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</si>
  <si>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</si>
  <si>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</si>
  <si>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</si>
  <si>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</si>
  <si>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</si>
  <si>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</si>
  <si>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</si>
  <si>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</si>
  <si>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</si>
  <si>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</si>
  <si>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</si>
  <si>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</si>
  <si>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</si>
  <si>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</si>
  <si>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</si>
  <si>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</si>
  <si>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</si>
  <si>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</si>
  <si>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</si>
  <si>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</si>
  <si>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</si>
  <si>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</si>
  <si>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</si>
  <si>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</si>
  <si>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</si>
  <si>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</si>
  <si>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</si>
  <si>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</si>
  <si>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</si>
  <si>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</si>
  <si>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</si>
  <si>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</si>
  <si>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</si>
  <si>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</si>
  <si>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</si>
  <si>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</si>
  <si>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</si>
  <si>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</si>
  <si>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</si>
  <si>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</si>
  <si>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</si>
  <si>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</si>
  <si>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</si>
  <si>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</si>
  <si>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</si>
  <si>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</si>
  <si>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</si>
  <si>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</si>
  <si>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</si>
  <si>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</si>
  <si>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</si>
  <si>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</si>
  <si>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</si>
  <si>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</si>
  <si>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</si>
  <si>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</si>
  <si>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</si>
  <si>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</si>
  <si>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</si>
  <si>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</si>
  <si>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</si>
  <si>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</si>
  <si>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</si>
  <si>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</si>
  <si>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</si>
  <si>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</si>
  <si>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</si>
  <si>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</si>
  <si>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</si>
  <si>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</si>
  <si>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</si>
  <si>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</si>
  <si>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</si>
  <si>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</si>
  <si>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</si>
  <si>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</si>
  <si>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</si>
  <si>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</si>
  <si>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</si>
  <si>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</si>
  <si>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</si>
  <si>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</si>
  <si>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</si>
  <si>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</si>
  <si>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</si>
  <si>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</si>
  <si>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</si>
  <si>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</si>
  <si>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</si>
  <si>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</si>
  <si>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</si>
  <si>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</si>
  <si>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</si>
  <si>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</si>
  <si>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</si>
  <si>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</si>
  <si>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</si>
  <si>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</si>
  <si>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</si>
  <si>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</si>
  <si>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</si>
  <si>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</si>
  <si>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</si>
  <si>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</si>
  <si>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</si>
  <si>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</si>
  <si>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</si>
  <si>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</si>
  <si>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</si>
  <si>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</si>
  <si>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</si>
  <si>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</si>
  <si>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</si>
  <si>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</si>
  <si>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</si>
  <si>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</si>
  <si>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</si>
  <si>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</si>
  <si>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</si>
  <si>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</si>
  <si>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</si>
  <si>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</si>
  <si>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</si>
  <si>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</si>
  <si>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</si>
  <si>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</si>
  <si>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</si>
  <si>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</si>
  <si>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</si>
  <si>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</si>
  <si>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</si>
  <si>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</si>
  <si>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</si>
  <si>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</si>
  <si>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</si>
  <si>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</si>
  <si>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</si>
  <si>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</si>
  <si>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</si>
  <si>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</si>
  <si>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</si>
  <si>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</si>
  <si>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</si>
  <si>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</si>
  <si>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</si>
  <si>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</si>
  <si>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</si>
  <si>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</si>
  <si>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</si>
  <si>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</si>
  <si>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</si>
  <si>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</si>
  <si>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</si>
  <si>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</si>
  <si>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</si>
  <si>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</si>
  <si>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</si>
  <si>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</si>
  <si>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</si>
  <si>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</si>
  <si>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</si>
  <si>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</si>
  <si>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</si>
  <si>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</si>
  <si>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</si>
  <si>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</si>
  <si>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</si>
  <si>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</si>
  <si>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</si>
  <si>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</si>
  <si>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</si>
  <si>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</si>
  <si>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</si>
  <si>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</si>
  <si>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</si>
  <si>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</si>
  <si>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</si>
  <si>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</si>
  <si>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</si>
  <si>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</si>
  <si>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</si>
  <si>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</si>
  <si>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</si>
  <si>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</si>
  <si>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</si>
  <si>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</si>
  <si>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</si>
  <si>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</si>
  <si>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</si>
  <si>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</si>
  <si>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</si>
  <si>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</si>
  <si>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</si>
  <si>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</si>
  <si>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</si>
  <si>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</si>
  <si>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</si>
  <si>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</si>
  <si>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</si>
  <si>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</si>
  <si>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</si>
  <si>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</si>
  <si>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</si>
  <si>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</si>
  <si>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</si>
  <si>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</si>
  <si>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</si>
  <si>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</si>
  <si>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</si>
  <si>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</si>
  <si>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</si>
  <si>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</si>
  <si>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</si>
  <si>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</si>
  <si>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</si>
  <si>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</si>
  <si>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</si>
  <si>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</si>
  <si>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</si>
  <si>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</si>
  <si>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</si>
  <si>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</si>
  <si>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</si>
  <si>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</si>
  <si>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</si>
  <si>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</si>
  <si>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</si>
  <si>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</si>
  <si>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</si>
  <si>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</si>
  <si>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</si>
  <si>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</si>
  <si>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</si>
  <si>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</si>
  <si>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</si>
  <si>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</si>
  <si>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</si>
  <si>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</si>
  <si>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</si>
  <si>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</si>
  <si>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</si>
  <si>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</si>
  <si>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</si>
  <si>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</si>
  <si>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</si>
  <si>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</si>
  <si>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</si>
  <si>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</si>
  <si>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</si>
  <si>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</si>
  <si>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</si>
  <si>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</si>
  <si>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</si>
  <si>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</si>
  <si>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</si>
  <si>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</si>
  <si>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</si>
  <si>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</si>
  <si>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</si>
  <si>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</si>
  <si>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</si>
  <si>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</si>
  <si>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</si>
  <si>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</si>
  <si>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</si>
  <si>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</si>
  <si>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</si>
  <si>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</si>
  <si>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</si>
  <si>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</si>
  <si>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</si>
  <si>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</si>
  <si>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</si>
  <si>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</si>
  <si>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</si>
  <si>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</si>
  <si>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</si>
  <si>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</si>
  <si>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</si>
  <si>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</si>
  <si>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</si>
  <si>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</si>
  <si>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</si>
  <si>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</si>
  <si>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</si>
  <si>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</si>
  <si>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</si>
  <si>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</si>
  <si>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</si>
  <si>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</si>
  <si>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</si>
  <si>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</si>
  <si>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</si>
  <si>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</si>
  <si>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</si>
  <si>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</si>
  <si>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</si>
  <si>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</si>
  <si>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</si>
  <si>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</si>
  <si>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</si>
  <si>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</si>
  <si>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</si>
  <si>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</si>
  <si>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</si>
  <si>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</si>
  <si>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</si>
  <si>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</si>
  <si>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</si>
  <si>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</si>
  <si>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</si>
  <si>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</si>
  <si>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</si>
  <si>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</si>
  <si>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</si>
  <si>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</si>
  <si>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</si>
  <si>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</si>
  <si>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</si>
  <si>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</si>
  <si>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</si>
  <si>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</si>
  <si>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</si>
  <si>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</si>
  <si>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</si>
  <si>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</si>
  <si>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</si>
  <si>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</si>
  <si>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</si>
  <si>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</si>
  <si>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</si>
  <si>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</si>
  <si>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</si>
  <si>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</si>
  <si>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</si>
  <si>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</si>
  <si>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</si>
  <si>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</si>
  <si>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</si>
  <si>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</si>
  <si>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</si>
  <si>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</si>
  <si>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</si>
  <si>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</si>
  <si>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</si>
  <si>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</si>
  <si>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</si>
  <si>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</si>
  <si>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</si>
  <si>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</si>
  <si>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</si>
  <si>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</si>
  <si>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</si>
  <si>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</si>
  <si>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</si>
  <si>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</si>
  <si>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</si>
  <si>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</si>
  <si>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</si>
  <si>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</si>
  <si>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</si>
  <si>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</si>
  <si>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</si>
  <si>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</si>
  <si>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</si>
  <si>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</si>
  <si>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</si>
  <si>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</si>
  <si>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</si>
  <si>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</si>
  <si>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</si>
  <si>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</si>
  <si>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</si>
  <si>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</si>
  <si>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</si>
  <si>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</si>
  <si>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</si>
  <si>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</si>
  <si>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</si>
  <si>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</si>
  <si>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</si>
  <si>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</si>
  <si>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</si>
  <si>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</si>
  <si>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</si>
  <si>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</si>
  <si>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</si>
  <si>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</si>
  <si>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</si>
  <si>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</si>
  <si>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</si>
  <si>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</si>
  <si>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</si>
  <si>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</si>
  <si>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</si>
  <si>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</si>
  <si>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</si>
  <si>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</si>
  <si>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</si>
  <si>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</si>
  <si>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</si>
  <si>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</si>
  <si>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</si>
  <si>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</si>
  <si>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</si>
  <si>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</si>
  <si>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</si>
  <si>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</si>
  <si>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</si>
  <si>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</si>
  <si>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</si>
  <si>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</si>
  <si>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</si>
  <si>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</si>
  <si>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</si>
  <si>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</si>
  <si>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</si>
  <si>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</si>
  <si>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</si>
  <si>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</si>
  <si>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</si>
  <si>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</si>
  <si>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</si>
  <si>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</si>
  <si>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</si>
  <si>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</si>
  <si>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</si>
  <si>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</si>
  <si>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</si>
  <si>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</si>
  <si>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</si>
  <si>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</si>
  <si>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</si>
  <si>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</si>
  <si>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</si>
  <si>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</si>
  <si>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</si>
  <si>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</si>
  <si>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</si>
  <si>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</si>
  <si>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</si>
  <si>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</si>
  <si>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</si>
  <si>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</si>
  <si>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</si>
  <si>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</si>
  <si>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</si>
  <si>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</si>
  <si>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</si>
  <si>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</si>
  <si>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</si>
  <si>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</si>
  <si>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</si>
  <si>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</si>
  <si>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</si>
  <si>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</si>
  <si>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</si>
  <si>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</si>
  <si>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</si>
  <si>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</si>
  <si>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</si>
  <si>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</si>
  <si>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</si>
  <si>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</si>
  <si>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</si>
  <si>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</si>
  <si>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</si>
  <si>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</si>
  <si>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</si>
  <si>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</si>
  <si>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</si>
  <si>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</si>
  <si>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</si>
  <si>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</si>
  <si>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</si>
  <si>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</si>
  <si>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</si>
  <si>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</si>
  <si>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</si>
  <si>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</si>
  <si>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</si>
  <si>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</si>
  <si>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</si>
  <si>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</si>
  <si>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</si>
  <si>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</si>
  <si>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</si>
  <si>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</si>
  <si>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</si>
  <si>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</si>
  <si>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</si>
  <si>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</si>
  <si>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</si>
  <si>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</si>
  <si>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</si>
  <si>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</si>
  <si>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</si>
  <si>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</si>
  <si>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</si>
  <si>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</si>
  <si>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</si>
  <si>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</si>
  <si>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</si>
  <si>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</si>
  <si>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</si>
  <si>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</si>
  <si>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</si>
  <si>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</si>
  <si>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</si>
  <si>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</si>
  <si>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</si>
  <si>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</si>
  <si>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</si>
  <si>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</si>
  <si>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</si>
  <si>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</si>
  <si>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</si>
  <si>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</si>
  <si>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</si>
  <si>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</si>
  <si>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</si>
  <si>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</si>
  <si>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</si>
  <si>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</si>
  <si>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</si>
  <si>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</si>
  <si>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</si>
  <si>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</si>
  <si>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</si>
  <si>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</si>
  <si>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</si>
  <si>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</si>
  <si>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</si>
  <si>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</si>
  <si>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</si>
  <si>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</si>
  <si>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</si>
  <si>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</si>
  <si>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</si>
  <si>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</si>
  <si>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</si>
  <si>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</si>
  <si>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</si>
  <si>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</si>
  <si>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</si>
  <si>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</si>
  <si>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</si>
  <si>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</si>
  <si>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</si>
  <si>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</si>
  <si>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</si>
  <si>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</si>
  <si>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</si>
  <si>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</si>
  <si>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</si>
  <si>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</si>
  <si>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</si>
  <si>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</si>
  <si>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</si>
  <si>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</si>
  <si>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</si>
  <si>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</si>
  <si>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</si>
  <si>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</si>
  <si>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</si>
  <si>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</si>
  <si>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</si>
  <si>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</si>
  <si>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</si>
  <si>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</si>
  <si>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</si>
  <si>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</si>
  <si>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</si>
  <si>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</si>
  <si>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</si>
  <si>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</si>
  <si>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</si>
  <si>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</si>
  <si>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</si>
  <si>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</si>
  <si>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</si>
  <si>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</si>
  <si>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</si>
  <si>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</si>
  <si>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</si>
  <si>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</si>
  <si>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</si>
  <si>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</si>
  <si>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</si>
  <si>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</si>
  <si>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</si>
  <si>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</si>
  <si>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</si>
  <si>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</si>
  <si>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</si>
  <si>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</si>
  <si>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</si>
  <si>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</si>
  <si>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</si>
  <si>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</si>
  <si>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</si>
  <si>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</si>
  <si>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</si>
  <si>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</si>
  <si>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</si>
  <si>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</si>
  <si>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</si>
  <si>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</si>
  <si>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</si>
  <si>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</si>
  <si>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</si>
  <si>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</si>
  <si>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</si>
  <si>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</si>
  <si>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</si>
  <si>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</si>
  <si>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</si>
  <si>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</si>
  <si>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</si>
  <si>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</si>
  <si>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</si>
  <si>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</si>
  <si>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</si>
  <si>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</si>
  <si>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</si>
  <si>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</si>
  <si>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</si>
  <si>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</si>
  <si>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</si>
  <si>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</si>
  <si>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</si>
  <si>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</si>
  <si>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</si>
  <si>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</si>
  <si>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</si>
  <si>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</si>
  <si>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</si>
  <si>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</si>
  <si>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</si>
  <si>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</si>
  <si>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</si>
  <si>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</si>
  <si>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</si>
  <si>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</si>
  <si>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</si>
  <si>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</si>
  <si>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</si>
  <si>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</si>
  <si>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</si>
  <si>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</si>
  <si>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</si>
  <si>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</si>
  <si>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</si>
  <si>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</si>
  <si>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</si>
  <si>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</si>
  <si>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</si>
  <si>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</si>
  <si>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</si>
  <si>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</si>
  <si>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</si>
  <si>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</si>
  <si>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</si>
  <si>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</si>
  <si>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</si>
  <si>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</si>
  <si>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</si>
  <si>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</si>
  <si>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</si>
  <si>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</si>
  <si>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</si>
  <si>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</si>
  <si>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</si>
  <si>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</si>
  <si>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</si>
  <si>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</si>
  <si>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</si>
  <si>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</si>
  <si>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</si>
  <si>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</si>
  <si>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</si>
  <si>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</si>
  <si>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</si>
  <si>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</si>
  <si>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</si>
  <si>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</si>
  <si>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</si>
  <si>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</si>
  <si>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</si>
  <si>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</si>
  <si>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</si>
  <si>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</si>
  <si>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</si>
  <si>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</si>
  <si>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</si>
  <si>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</si>
  <si>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</si>
  <si>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</si>
  <si>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</si>
  <si>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</si>
  <si>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</si>
  <si>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</si>
  <si>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</si>
  <si>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</si>
  <si>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</si>
  <si>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</si>
  <si>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</si>
  <si>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</si>
  <si>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</si>
  <si>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</si>
  <si>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</si>
  <si>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</si>
  <si>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</si>
  <si>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</si>
  <si>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</si>
  <si>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</si>
  <si>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</si>
  <si>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</si>
  <si>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</si>
  <si>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</si>
  <si>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</si>
  <si>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</si>
  <si>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</si>
  <si>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</si>
  <si>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</si>
  <si>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</si>
  <si>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</si>
  <si>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</si>
  <si>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</si>
  <si>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</si>
  <si>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</si>
  <si>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</si>
  <si>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</si>
  <si>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</si>
  <si>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</si>
  <si>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</si>
  <si>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</si>
  <si>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</si>
  <si>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</si>
  <si>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</si>
  <si>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</si>
  <si>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</si>
  <si>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</si>
  <si>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</si>
  <si>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</si>
  <si>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</si>
  <si>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</si>
  <si>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</si>
  <si>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</si>
  <si>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</si>
  <si>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</si>
  <si>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</si>
  <si>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</si>
  <si>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</si>
  <si>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</si>
  <si>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</si>
  <si>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</si>
  <si>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</si>
  <si>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</si>
  <si>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</si>
  <si>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</si>
  <si>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</si>
  <si>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</si>
  <si>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</si>
  <si>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</si>
  <si>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</si>
  <si>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</si>
  <si>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</si>
  <si>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</si>
  <si>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</si>
  <si>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</si>
  <si>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</si>
  <si>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</si>
  <si>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</si>
  <si>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</si>
  <si>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</si>
  <si>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</si>
  <si>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</si>
  <si>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</si>
  <si>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</si>
  <si>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</si>
  <si>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</si>
  <si>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</si>
  <si>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</si>
  <si>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</si>
  <si>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</si>
  <si>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</si>
  <si>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</si>
  <si>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</si>
  <si>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</si>
  <si>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</si>
  <si>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</si>
  <si>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</si>
  <si>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</si>
  <si>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</si>
  <si>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</si>
  <si>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</si>
  <si>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</si>
  <si>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</si>
  <si>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</si>
  <si>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</si>
  <si>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</si>
  <si>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</si>
  <si>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</si>
  <si>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</si>
  <si>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</si>
  <si>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</si>
  <si>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</si>
  <si>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</si>
  <si>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</si>
  <si>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</si>
  <si>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</si>
  <si>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</si>
  <si>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</si>
  <si>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</si>
  <si>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</si>
  <si>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</si>
  <si>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</si>
  <si>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</si>
  <si>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</si>
  <si>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</si>
  <si>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</si>
  <si>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</si>
  <si>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</si>
  <si>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</si>
  <si>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</si>
  <si>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</si>
  <si>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</si>
  <si>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</si>
  <si>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</si>
  <si>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</si>
  <si>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</si>
  <si>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</si>
  <si>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</si>
  <si>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</si>
  <si>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</si>
  <si>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</si>
  <si>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</si>
  <si>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</si>
  <si>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</si>
  <si>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</si>
  <si>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</si>
  <si>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</si>
  <si>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</si>
  <si>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</si>
  <si>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</si>
  <si>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</si>
  <si>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</si>
  <si>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</si>
  <si>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</si>
  <si>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</si>
  <si>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</si>
  <si>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</si>
  <si>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</si>
  <si>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</si>
  <si>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</si>
  <si>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</si>
  <si>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</si>
  <si>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</si>
  <si>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</si>
  <si>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</si>
  <si>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</si>
  <si>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</si>
  <si>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</si>
  <si>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</si>
  <si>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</si>
  <si>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</si>
  <si>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</si>
  <si>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</si>
  <si>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</si>
  <si>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</si>
  <si>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</si>
  <si>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</si>
  <si>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</si>
  <si>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</si>
  <si>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</si>
  <si>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</si>
  <si>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</si>
  <si>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</si>
  <si>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</si>
  <si>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</si>
  <si>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</si>
  <si>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</si>
  <si>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</si>
  <si>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</si>
  <si>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</si>
  <si>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</si>
  <si>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</si>
  <si>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</si>
  <si>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</si>
  <si>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</si>
  <si>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</si>
  <si>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</si>
  <si>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</si>
  <si>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</si>
  <si>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</si>
  <si>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</si>
  <si>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</si>
  <si>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</si>
  <si>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</si>
  <si>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</si>
  <si>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</si>
  <si>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</si>
  <si>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</si>
  <si>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</si>
  <si>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</si>
  <si>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</si>
  <si>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</si>
  <si>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</si>
  <si>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</si>
  <si>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</si>
  <si>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</si>
  <si>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</si>
  <si>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</si>
  <si>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</si>
  <si>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</si>
  <si>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</si>
  <si>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</si>
  <si>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</si>
  <si>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</si>
  <si>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</si>
  <si>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</si>
  <si>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</si>
  <si>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</si>
  <si>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</si>
  <si>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</si>
  <si>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</si>
  <si>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</si>
  <si>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</si>
  <si>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</si>
  <si>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</si>
  <si>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</si>
  <si>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</si>
  <si>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</si>
  <si>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</si>
  <si>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</si>
  <si>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</si>
  <si>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</si>
  <si>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</si>
  <si>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</si>
  <si>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</si>
  <si>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</si>
  <si>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</si>
  <si>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</si>
  <si>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</si>
  <si>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</si>
  <si>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</si>
  <si>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</si>
  <si>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</si>
  <si>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</si>
  <si>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</si>
  <si>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</si>
  <si>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</si>
  <si>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</si>
  <si>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</si>
  <si>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</si>
  <si>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</si>
  <si>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</si>
  <si>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</si>
  <si>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</si>
  <si>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</si>
  <si>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</si>
  <si>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</si>
  <si>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</si>
  <si>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</si>
  <si>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</si>
  <si>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</si>
  <si>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</si>
  <si>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</si>
  <si>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</si>
  <si>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</si>
  <si>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</si>
  <si>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</si>
  <si>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</si>
  <si>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</si>
  <si>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</si>
  <si>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</si>
  <si>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</si>
  <si>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</si>
  <si>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</si>
  <si>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</si>
  <si>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</si>
  <si>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</si>
  <si>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</si>
  <si>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</si>
  <si>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</si>
  <si>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</si>
  <si>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</si>
  <si>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</si>
  <si>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</si>
  <si>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</si>
  <si>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</si>
  <si>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</si>
  <si>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</si>
  <si>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</si>
  <si>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</si>
  <si>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</si>
  <si>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</si>
  <si>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</si>
  <si>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</si>
  <si>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</si>
  <si>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</si>
  <si>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</si>
  <si>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</si>
  <si>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</si>
  <si>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</si>
  <si>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</si>
  <si>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</si>
  <si>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</si>
  <si>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</si>
  <si>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</si>
  <si>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</si>
  <si>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</si>
  <si>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</si>
  <si>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</si>
  <si>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</si>
  <si>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</si>
  <si>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</si>
  <si>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</si>
  <si>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</si>
  <si>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</si>
  <si>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</si>
  <si>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</si>
  <si>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</si>
  <si>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</si>
  <si>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</si>
  <si>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</si>
  <si>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</si>
  <si>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</si>
  <si>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</si>
  <si>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</si>
  <si>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</si>
  <si>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</si>
  <si>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</si>
  <si>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</si>
  <si>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</si>
  <si>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</si>
  <si>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</si>
  <si>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</si>
  <si>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</si>
  <si>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</si>
  <si>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</si>
  <si>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</si>
  <si>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</si>
  <si>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</si>
  <si>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</si>
  <si>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</si>
  <si>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</si>
  <si>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</si>
  <si>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</si>
  <si>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</si>
  <si>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</si>
  <si>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</si>
  <si>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</si>
  <si>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</si>
  <si>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</si>
  <si>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</si>
  <si>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</si>
  <si>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</si>
  <si>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</si>
  <si>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</si>
  <si>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</si>
  <si>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</si>
  <si>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</si>
  <si>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</si>
  <si>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</si>
  <si>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</si>
  <si>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</si>
  <si>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</si>
  <si>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</si>
  <si>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</si>
  <si>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</si>
  <si>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</si>
  <si>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</si>
  <si>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</si>
  <si>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</si>
  <si>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</si>
  <si>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</si>
  <si>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</si>
  <si>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</si>
  <si>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</si>
  <si>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</si>
  <si>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</si>
  <si>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</si>
  <si>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</si>
  <si>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</si>
  <si>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</si>
  <si>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</si>
  <si>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</si>
  <si>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</si>
  <si>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</si>
  <si>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</si>
  <si>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</si>
  <si>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</si>
  <si>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</si>
  <si>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</si>
  <si>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</si>
  <si>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</si>
  <si>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</si>
  <si>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</si>
  <si>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</si>
  <si>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</si>
  <si>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</si>
  <si>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</si>
  <si>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</si>
  <si>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</si>
  <si>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</si>
  <si>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</si>
  <si>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</si>
  <si>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</si>
  <si>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</si>
  <si>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</si>
  <si>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</si>
  <si>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</si>
  <si>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</si>
  <si>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</si>
  <si>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</si>
  <si>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</si>
  <si>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</si>
  <si>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</si>
  <si>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</si>
  <si>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</si>
  <si>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</si>
  <si>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</si>
  <si>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</si>
  <si>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</si>
  <si>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</si>
  <si>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</si>
  <si>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</si>
  <si>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</si>
  <si>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</si>
  <si>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</si>
  <si>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</si>
  <si>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</si>
  <si>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</si>
  <si>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</si>
  <si>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</si>
  <si>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</si>
  <si>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</si>
  <si>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</si>
  <si>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</si>
  <si>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</si>
  <si>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</si>
  <si>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</si>
  <si>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</si>
  <si>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</si>
  <si>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</si>
  <si>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</si>
  <si>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</si>
  <si>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</si>
  <si>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</si>
  <si>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</si>
  <si>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</si>
  <si>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</si>
  <si>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</si>
  <si>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</si>
  <si>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</si>
  <si>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</si>
  <si>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</si>
  <si>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</si>
  <si>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</si>
  <si>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</si>
  <si>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</si>
  <si>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</si>
  <si>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</si>
  <si>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</si>
  <si>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</si>
  <si>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</si>
  <si>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</si>
  <si>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</si>
  <si>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</si>
  <si>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</si>
  <si>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</si>
  <si>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</si>
  <si>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</si>
  <si>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</si>
  <si>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</si>
  <si>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</si>
  <si>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</si>
  <si>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</si>
  <si>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</si>
  <si>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</si>
  <si>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</si>
  <si>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</si>
  <si>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</si>
  <si>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</si>
  <si>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</si>
  <si>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</si>
  <si>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</si>
  <si>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</si>
  <si>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</si>
  <si>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</si>
  <si>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</si>
  <si>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</si>
  <si>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</si>
  <si>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</si>
  <si>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</si>
  <si>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</si>
  <si>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</si>
  <si>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</si>
  <si>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</si>
  <si>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</si>
  <si>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</si>
  <si>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</si>
  <si>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</si>
  <si>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</si>
  <si>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</si>
  <si>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</si>
  <si>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</si>
  <si>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</si>
  <si>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</si>
  <si>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</si>
  <si>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</si>
  <si>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</si>
  <si>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</si>
  <si>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</si>
  <si>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</si>
  <si>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</si>
  <si>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</si>
  <si>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</si>
  <si>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</si>
  <si>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</si>
  <si>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</si>
  <si>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</si>
  <si>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</si>
  <si>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</si>
  <si>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</si>
  <si>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</si>
  <si>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</si>
  <si>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</si>
  <si>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</si>
  <si>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</si>
  <si>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</si>
  <si>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</si>
  <si>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</si>
  <si>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</si>
  <si>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</si>
  <si>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</si>
  <si>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</si>
  <si>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</si>
  <si>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</si>
  <si>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</si>
  <si>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</si>
  <si>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</si>
  <si>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</si>
  <si>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</si>
  <si>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</si>
  <si>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</si>
  <si>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</si>
  <si>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</si>
  <si>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</si>
  <si>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</si>
  <si>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</si>
  <si>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</si>
  <si>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</si>
  <si>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</si>
  <si>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</si>
  <si>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</si>
  <si>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</si>
  <si>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</si>
  <si>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</si>
  <si>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</si>
  <si>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</si>
  <si>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</si>
  <si>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</si>
  <si>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</si>
  <si>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</si>
  <si>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</si>
  <si>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</si>
  <si>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</si>
  <si>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</si>
  <si>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</si>
  <si>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</si>
  <si>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</si>
  <si>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</si>
  <si>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</si>
  <si>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</si>
  <si>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</si>
  <si>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</si>
  <si>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</si>
  <si>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</si>
  <si>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</si>
  <si>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</si>
  <si>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</si>
  <si>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</si>
  <si>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</si>
  <si>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</si>
  <si>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</si>
  <si>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</si>
  <si>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</si>
  <si>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</si>
  <si>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</si>
  <si>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</si>
  <si>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</si>
  <si>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</si>
  <si>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</si>
  <si>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</si>
  <si>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</si>
  <si>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</si>
  <si>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</si>
  <si>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</si>
  <si>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</si>
  <si>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</si>
  <si>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</si>
  <si>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</si>
  <si>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</si>
  <si>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</si>
  <si>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</si>
  <si>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</si>
  <si>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</si>
  <si>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</si>
  <si>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</si>
  <si>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</si>
  <si>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</si>
  <si>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</si>
  <si>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</si>
  <si>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</si>
  <si>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</si>
  <si>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</si>
  <si>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</si>
  <si>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</si>
  <si>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</si>
  <si>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</si>
  <si>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</si>
  <si>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</si>
  <si>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</si>
  <si>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</si>
  <si>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</si>
  <si>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</si>
  <si>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</si>
  <si>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</si>
  <si>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</si>
  <si>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</si>
  <si>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</si>
  <si>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</si>
  <si>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</si>
  <si>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</si>
  <si>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</si>
  <si>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</si>
  <si>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</si>
  <si>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</si>
  <si>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</si>
  <si>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</si>
  <si>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</si>
  <si>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</si>
  <si>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</si>
  <si>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</si>
  <si>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</si>
  <si>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</si>
  <si>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</si>
  <si>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</si>
  <si>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</si>
  <si>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</si>
  <si>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</si>
  <si>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</si>
  <si>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</si>
  <si>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</si>
  <si>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</si>
  <si>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</si>
  <si>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</si>
  <si>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</si>
  <si>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</si>
  <si>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</si>
  <si>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</si>
  <si>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</si>
  <si>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</si>
  <si>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</si>
  <si>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</si>
  <si>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</si>
  <si>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</si>
  <si>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</si>
  <si>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</si>
  <si>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</si>
  <si>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</si>
  <si>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</si>
  <si>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</si>
  <si>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</si>
  <si>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</si>
  <si>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</si>
  <si>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</si>
  <si>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</si>
  <si>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</si>
  <si>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</si>
  <si>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</si>
  <si>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</si>
  <si>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</si>
  <si>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</si>
  <si>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</si>
  <si>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</si>
  <si>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</si>
  <si>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</si>
  <si>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</si>
  <si>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</si>
  <si>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</si>
  <si>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</si>
  <si>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</si>
  <si>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</si>
  <si>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</si>
  <si>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</si>
  <si>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</si>
  <si>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</si>
  <si>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</si>
  <si>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</si>
  <si>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</si>
  <si>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</si>
  <si>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</si>
  <si>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</si>
  <si>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</si>
  <si>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</si>
  <si>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</si>
  <si>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</si>
  <si>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</si>
  <si>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</si>
  <si>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</si>
  <si>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</si>
  <si>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</si>
  <si>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</si>
  <si>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</si>
  <si>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</si>
  <si>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</si>
  <si>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</si>
  <si>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</si>
  <si>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</si>
  <si>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</si>
  <si>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</si>
  <si>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</si>
  <si>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</si>
  <si>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</si>
  <si>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</si>
  <si>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</si>
  <si>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</si>
  <si>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</si>
  <si>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</si>
  <si>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</si>
  <si>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</si>
  <si>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</si>
  <si>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</si>
  <si>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</si>
  <si>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</si>
  <si>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</si>
  <si>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</si>
  <si>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</si>
  <si>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</si>
  <si>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</si>
  <si>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</si>
  <si>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</si>
  <si>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</si>
  <si>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</si>
  <si>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</si>
  <si>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</si>
  <si>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</si>
  <si>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</si>
  <si>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</si>
  <si>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</si>
  <si>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</si>
  <si>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</si>
  <si>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</si>
  <si>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</si>
  <si>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</si>
  <si>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</si>
  <si>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</si>
  <si>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</si>
  <si>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</si>
  <si>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</si>
  <si>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</si>
  <si>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</si>
  <si>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</si>
  <si>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</si>
  <si>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</si>
  <si>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</si>
  <si>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</si>
  <si>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</si>
  <si>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</si>
  <si>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</si>
  <si>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</si>
  <si>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</si>
  <si>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</si>
  <si>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</si>
  <si>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</si>
  <si>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</si>
  <si>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</si>
  <si>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</si>
  <si>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</si>
  <si>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</si>
  <si>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</si>
  <si>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</si>
  <si>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</si>
  <si>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</si>
  <si>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</si>
  <si>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</si>
  <si>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</si>
  <si>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</si>
  <si>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</si>
  <si>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</si>
  <si>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</si>
  <si>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</si>
  <si>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</si>
  <si>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</si>
  <si>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</si>
  <si>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</si>
  <si>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</si>
  <si>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</si>
  <si>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</si>
  <si>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</si>
  <si>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</si>
  <si>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</si>
  <si>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</si>
  <si>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</si>
  <si>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</si>
  <si>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</si>
  <si>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</si>
  <si>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</si>
  <si>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</si>
  <si>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</si>
  <si>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</si>
  <si>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</si>
  <si>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</si>
  <si>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</si>
  <si>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</si>
  <si>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</si>
  <si>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</si>
  <si>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</si>
  <si>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</si>
  <si>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</si>
  <si>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</si>
  <si>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</si>
  <si>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</si>
  <si>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</si>
  <si>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</si>
  <si>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</si>
  <si>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</si>
  <si>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</si>
  <si>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</si>
  <si>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</si>
  <si>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</si>
  <si>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</si>
  <si>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</si>
  <si>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</si>
  <si>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</si>
  <si>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</si>
  <si>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</si>
  <si>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</si>
  <si>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</si>
  <si>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</si>
  <si>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</si>
  <si>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</si>
  <si>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</si>
  <si>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</si>
  <si>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</si>
  <si>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</si>
  <si>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</si>
  <si>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</si>
  <si>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</si>
  <si>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</si>
  <si>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</si>
  <si>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</si>
  <si>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</si>
  <si>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</si>
  <si>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</si>
  <si>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</si>
  <si>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</si>
  <si>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</si>
  <si>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</si>
  <si>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</si>
  <si>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</si>
  <si>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</si>
  <si>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</si>
  <si>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</si>
  <si>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</si>
  <si>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</si>
  <si>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</si>
  <si>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</si>
  <si>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</si>
  <si>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</si>
  <si>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</si>
  <si>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</si>
  <si>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</si>
  <si>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</si>
  <si>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</si>
  <si>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</si>
  <si>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</si>
  <si>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</si>
  <si>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</si>
  <si>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</si>
  <si>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</si>
  <si>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</si>
  <si>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</si>
  <si>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</si>
  <si>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</si>
  <si>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</si>
  <si>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</si>
  <si>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</si>
  <si>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</si>
  <si>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</si>
  <si>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</si>
  <si>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</si>
  <si>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</si>
  <si>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</si>
  <si>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</si>
  <si>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</si>
  <si>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</si>
  <si>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</si>
  <si>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</si>
  <si>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</si>
  <si>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</si>
  <si>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</si>
  <si>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</si>
  <si>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</si>
  <si>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</si>
  <si>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</si>
  <si>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</si>
  <si>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</si>
  <si>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</si>
  <si>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</si>
  <si>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</si>
  <si>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</si>
  <si>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</si>
  <si>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</si>
  <si>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</si>
  <si>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</si>
  <si>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</si>
  <si>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</si>
  <si>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</si>
  <si>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</si>
  <si>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</si>
  <si>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</si>
  <si>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</si>
  <si>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</si>
  <si>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</si>
  <si>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</si>
  <si>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</si>
  <si>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</si>
  <si>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</si>
  <si>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</si>
  <si>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</si>
  <si>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</si>
  <si>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</si>
  <si>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</si>
  <si>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</si>
  <si>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</si>
  <si>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</si>
  <si>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</si>
  <si>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</si>
  <si>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</si>
  <si>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</si>
  <si>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</si>
  <si>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</si>
  <si>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</si>
  <si>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</si>
  <si>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</si>
  <si>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</si>
  <si>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</si>
  <si>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</si>
  <si>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</si>
  <si>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</si>
  <si>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</si>
  <si>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</si>
  <si>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</si>
  <si>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</si>
  <si>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</si>
  <si>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</si>
  <si>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</si>
  <si>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</si>
  <si>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</si>
  <si>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</si>
  <si>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</si>
  <si>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</si>
  <si>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</si>
  <si>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</si>
  <si>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</si>
  <si>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</si>
  <si>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</si>
  <si>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</si>
  <si>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</si>
  <si>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</si>
  <si>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</si>
  <si>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</si>
  <si>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</si>
  <si>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</si>
  <si>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</si>
  <si>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</si>
  <si>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</si>
  <si>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</si>
  <si>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</si>
  <si>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</si>
  <si>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</si>
  <si>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</si>
  <si>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</si>
  <si>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</si>
  <si>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</si>
  <si>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</si>
  <si>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</si>
  <si>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</si>
  <si>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</si>
  <si>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</si>
  <si>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</si>
  <si>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</si>
  <si>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</si>
  <si>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</si>
  <si>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</si>
  <si>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</si>
  <si>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</si>
  <si>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</si>
  <si>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</si>
  <si>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</si>
  <si>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</si>
  <si>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</si>
  <si>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</si>
  <si>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</si>
  <si>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</si>
  <si>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</si>
  <si>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</si>
  <si>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</si>
  <si>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</si>
  <si>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</si>
  <si>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</si>
  <si>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</si>
  <si>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</si>
  <si>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</si>
  <si>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</si>
  <si>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</si>
  <si>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</si>
  <si>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</si>
  <si>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</si>
  <si>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</si>
  <si>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</si>
  <si>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</si>
  <si>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</si>
  <si>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</si>
  <si>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</si>
  <si>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</si>
  <si>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</si>
  <si>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</si>
  <si>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</si>
  <si>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</si>
  <si>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</si>
  <si>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</si>
  <si>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</si>
  <si>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</si>
  <si>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</si>
  <si>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</si>
  <si>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</si>
  <si>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</si>
  <si>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</si>
  <si>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</si>
  <si>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</si>
  <si>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</si>
  <si>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</si>
  <si>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</si>
  <si>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</si>
  <si>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</si>
  <si>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</si>
  <si>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</si>
  <si>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</si>
  <si>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</si>
  <si>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</si>
  <si>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</si>
  <si>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</si>
  <si>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</si>
  <si>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</si>
  <si>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</si>
  <si>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</si>
  <si>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</si>
  <si>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</si>
  <si>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</si>
  <si>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</si>
  <si>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</si>
  <si>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</si>
  <si>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</si>
  <si>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</si>
  <si>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</si>
  <si>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</si>
  <si>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</si>
  <si>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</si>
  <si>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</si>
  <si>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</si>
  <si>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</si>
  <si>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</si>
  <si>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</si>
  <si>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</si>
  <si>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</si>
  <si>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</si>
  <si>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</si>
  <si>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</si>
  <si>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</si>
  <si>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</si>
  <si>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</si>
  <si>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</si>
  <si>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</si>
  <si>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</si>
  <si>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</si>
  <si>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</si>
  <si>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</si>
  <si>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</si>
  <si>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</si>
  <si>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</si>
  <si>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</si>
  <si>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</si>
  <si>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</si>
  <si>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</si>
  <si>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</si>
  <si>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</si>
  <si>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</si>
  <si>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</si>
  <si>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</si>
  <si>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</si>
  <si>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</si>
  <si>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</si>
  <si>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</si>
  <si>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</si>
  <si>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</si>
  <si>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</si>
  <si>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</si>
  <si>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</si>
  <si>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</si>
  <si>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</si>
  <si>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</si>
  <si>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</si>
  <si>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</si>
  <si>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</si>
  <si>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</si>
  <si>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</si>
  <si>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</si>
  <si>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</si>
  <si>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</si>
  <si>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</si>
  <si>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</si>
  <si>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</si>
  <si>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</si>
  <si>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</si>
  <si>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</si>
  <si>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</si>
  <si>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</si>
  <si>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</si>
  <si>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</si>
  <si>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</si>
  <si>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</si>
  <si>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</si>
  <si>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</si>
  <si>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</si>
  <si>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</si>
  <si>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</si>
  <si>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</si>
  <si>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</si>
  <si>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</si>
  <si>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</si>
  <si>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</si>
  <si>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</si>
  <si>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</si>
  <si>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</si>
  <si>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</si>
  <si>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</si>
  <si>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</si>
  <si>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</si>
  <si>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</si>
  <si>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</si>
  <si>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</si>
  <si>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</si>
  <si>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</si>
  <si>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</si>
  <si>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</si>
  <si>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</si>
  <si>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</si>
  <si>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</si>
  <si>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</si>
  <si>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</si>
  <si>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</si>
  <si>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</si>
  <si>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</si>
  <si>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</si>
  <si>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</si>
  <si>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</si>
  <si>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</si>
  <si>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</si>
  <si>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</si>
  <si>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</si>
  <si>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</si>
  <si>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</si>
  <si>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</si>
  <si>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</si>
  <si>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</si>
  <si>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</si>
  <si>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</si>
  <si>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</si>
  <si>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</si>
  <si>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</si>
  <si>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</si>
  <si>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</si>
  <si>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</si>
  <si>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</si>
  <si>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</si>
  <si>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</si>
  <si>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</si>
  <si>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</si>
  <si>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</si>
  <si>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</si>
  <si>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</si>
  <si>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</si>
  <si>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</si>
  <si>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</si>
  <si>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</si>
  <si>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</si>
  <si>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</si>
  <si>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</si>
  <si>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</si>
  <si>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</si>
  <si>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</si>
  <si>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</si>
  <si>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</si>
  <si>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</si>
  <si>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</si>
  <si>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</si>
  <si>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</si>
  <si>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</si>
  <si>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</si>
  <si>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</si>
  <si>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</si>
  <si>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</si>
  <si>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</si>
  <si>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</si>
  <si>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</si>
  <si>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</si>
  <si>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</si>
  <si>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</si>
  <si>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</si>
  <si>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</si>
  <si>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</si>
  <si>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</si>
  <si>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</si>
  <si>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</si>
  <si>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</si>
  <si>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</si>
  <si>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</si>
  <si>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</si>
  <si>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</si>
  <si>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</si>
  <si>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</si>
  <si>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</si>
  <si>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</si>
  <si>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</si>
  <si>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</si>
  <si>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</si>
  <si>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</si>
  <si>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</si>
  <si>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</si>
  <si>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</si>
  <si>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</si>
  <si>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</si>
  <si>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</si>
  <si>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</si>
  <si>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</si>
  <si>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</si>
  <si>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</si>
  <si>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</si>
  <si>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</si>
  <si>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</si>
  <si>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</si>
  <si>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</si>
  <si>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</si>
  <si>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</si>
  <si>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</si>
  <si>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</si>
  <si>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</si>
  <si>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</si>
  <si>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</si>
  <si>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</si>
  <si>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</si>
  <si>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</si>
  <si>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</si>
  <si>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</si>
  <si>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</si>
  <si>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</si>
  <si>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</si>
  <si>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</si>
  <si>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</si>
  <si>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</si>
  <si>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</si>
  <si>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</si>
  <si>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</si>
  <si>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</si>
  <si>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</si>
  <si>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</si>
  <si>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</si>
  <si>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</si>
  <si>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</si>
  <si>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</si>
  <si>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</si>
  <si>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</si>
  <si>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</si>
  <si>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</si>
  <si>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</si>
  <si>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</si>
  <si>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</si>
  <si>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</si>
  <si>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</si>
  <si>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</si>
  <si>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</si>
  <si>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</si>
  <si>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</si>
  <si>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</si>
  <si>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</si>
  <si>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</si>
  <si>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</si>
  <si>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</si>
  <si>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</si>
  <si>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</si>
  <si>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</si>
  <si>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</si>
  <si>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</si>
  <si>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</si>
  <si>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</si>
  <si>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</si>
  <si>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</si>
  <si>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</si>
  <si>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</si>
  <si>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</si>
  <si>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</si>
  <si>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</si>
  <si>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</si>
  <si>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</si>
  <si>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</si>
  <si>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</si>
  <si>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</si>
  <si>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</si>
  <si>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</si>
  <si>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</si>
  <si>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</si>
  <si>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</si>
  <si>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</si>
  <si>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</si>
  <si>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</si>
  <si>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</si>
  <si>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</si>
  <si>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</si>
  <si>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</si>
  <si>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</si>
  <si>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</si>
  <si>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</si>
  <si>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</si>
  <si>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</si>
  <si>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</si>
  <si>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</si>
  <si>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</si>
  <si>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</si>
  <si>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</si>
  <si>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</si>
  <si>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</si>
  <si>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</si>
  <si>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</si>
  <si>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</si>
  <si>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</si>
  <si>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</si>
  <si>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</si>
  <si>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</si>
  <si>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</si>
  <si>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</si>
  <si>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</si>
  <si>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</si>
  <si>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</si>
  <si>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</si>
  <si>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</si>
  <si>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</si>
  <si>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</si>
  <si>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</si>
  <si>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</si>
  <si>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</si>
  <si>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</si>
  <si>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</si>
  <si>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</si>
  <si>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</si>
  <si>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</si>
  <si>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</si>
  <si>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</si>
  <si>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</si>
  <si>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</si>
  <si>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</si>
  <si>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</si>
  <si>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</si>
  <si>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</si>
  <si>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</si>
  <si>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</si>
  <si>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</si>
  <si>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</si>
  <si>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</si>
  <si>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</si>
  <si>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</si>
  <si>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</si>
  <si>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</si>
  <si>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</si>
  <si>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</si>
  <si>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</si>
  <si>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</si>
  <si>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</si>
  <si>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</si>
  <si>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</si>
  <si>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</si>
  <si>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</si>
  <si>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</si>
  <si>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</si>
  <si>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</si>
  <si>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</si>
  <si>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</si>
  <si>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</si>
  <si>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</si>
  <si>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</si>
  <si>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</si>
  <si>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</si>
  <si>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</si>
  <si>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</si>
  <si>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</si>
  <si>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</si>
  <si>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</si>
  <si>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</si>
  <si>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</si>
  <si>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</si>
  <si>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</si>
  <si>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</si>
  <si>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</si>
  <si>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</si>
  <si>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</si>
  <si>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</si>
  <si>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</si>
  <si>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</si>
  <si>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</si>
  <si>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</si>
  <si>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</si>
  <si>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</si>
  <si>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</si>
  <si>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</si>
  <si>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</si>
  <si>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</si>
  <si>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</si>
  <si>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</si>
  <si>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</si>
  <si>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</si>
  <si>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</si>
  <si>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</si>
  <si>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</si>
  <si>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</si>
  <si>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</si>
  <si>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</si>
  <si>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</si>
  <si>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</si>
  <si>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</si>
  <si>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</si>
  <si>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</si>
  <si>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</si>
  <si>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</si>
  <si>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</si>
  <si>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</si>
  <si>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</si>
  <si>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</si>
  <si>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</si>
  <si>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</si>
  <si>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</si>
  <si>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</si>
  <si>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</si>
  <si>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</si>
  <si>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</si>
  <si>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</si>
  <si>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</si>
  <si>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</si>
  <si>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</si>
  <si>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</si>
  <si>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</si>
  <si>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</si>
  <si>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</si>
  <si>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</si>
  <si>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</si>
  <si>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</si>
  <si>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</si>
  <si>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</si>
  <si>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</si>
  <si>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</si>
  <si>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</si>
  <si>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</si>
  <si>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</si>
  <si>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</si>
  <si>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</si>
  <si>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</si>
  <si>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</si>
  <si>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</si>
  <si>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</si>
  <si>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</si>
  <si>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</si>
  <si>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</si>
  <si>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</si>
  <si>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</si>
  <si>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</si>
  <si>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</si>
  <si>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</si>
  <si>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</si>
  <si>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</si>
  <si>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</si>
  <si>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</si>
  <si>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</si>
  <si>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</si>
  <si>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</si>
  <si>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</si>
  <si>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</si>
  <si>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</si>
  <si>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</si>
  <si>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</si>
  <si>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</si>
  <si>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</si>
  <si>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</si>
  <si>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</si>
  <si>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</si>
  <si>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</si>
  <si>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</si>
  <si>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</si>
  <si>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</si>
  <si>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</si>
  <si>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</si>
  <si>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</si>
  <si>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</si>
  <si>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</si>
  <si>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</si>
  <si>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</si>
  <si>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</si>
  <si>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</si>
  <si>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</si>
  <si>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</si>
  <si>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</si>
  <si>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</si>
  <si>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</si>
  <si>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</si>
  <si>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</si>
  <si>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</si>
  <si>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</si>
  <si>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</si>
  <si>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</si>
  <si>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</si>
  <si>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</si>
  <si>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</si>
  <si>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</si>
  <si>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</si>
  <si>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</si>
  <si>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</si>
  <si>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</si>
  <si>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</si>
  <si>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</si>
  <si>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</si>
  <si>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</si>
  <si>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</si>
  <si>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</si>
  <si>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</si>
  <si>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</si>
  <si>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</si>
  <si>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</si>
  <si>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</si>
  <si>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</si>
  <si>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</si>
  <si>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</si>
  <si>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</si>
  <si>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</si>
  <si>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</si>
  <si>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</si>
  <si>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</si>
  <si>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</si>
  <si>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</si>
  <si>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</si>
  <si>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</si>
  <si>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</si>
  <si>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</si>
  <si>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</si>
  <si>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</si>
  <si>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</si>
  <si>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</si>
  <si>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</si>
  <si>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</si>
  <si>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</si>
  <si>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</si>
  <si>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</si>
  <si>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</si>
  <si>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</si>
  <si>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</si>
  <si>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</si>
  <si>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</si>
  <si>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</si>
  <si>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</si>
  <si>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</si>
  <si>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</si>
  <si>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</si>
  <si>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</si>
  <si>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</si>
  <si>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</si>
  <si>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</si>
  <si>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</si>
  <si>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</si>
  <si>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</si>
  <si>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</si>
  <si>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</si>
  <si>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</si>
  <si>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</si>
  <si>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</si>
  <si>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</si>
  <si>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</si>
  <si>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</si>
  <si>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</si>
  <si>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</si>
  <si>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</si>
  <si>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</si>
  <si>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</si>
  <si>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</si>
  <si>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</si>
  <si>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</si>
  <si>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</si>
  <si>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</si>
  <si>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</si>
  <si>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</si>
  <si>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</si>
  <si>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</si>
  <si>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</si>
  <si>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</si>
  <si>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</si>
  <si>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</si>
  <si>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</si>
  <si>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</si>
  <si>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</si>
  <si>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</si>
  <si>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</si>
  <si>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</si>
  <si>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</si>
  <si>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</si>
  <si>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</si>
  <si>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</si>
  <si>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</si>
  <si>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</si>
  <si>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</si>
  <si>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</si>
  <si>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</si>
  <si>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</si>
  <si>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</si>
  <si>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</si>
  <si>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</si>
  <si>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</si>
  <si>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</si>
  <si>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</si>
  <si>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</si>
  <si>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</si>
  <si>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</si>
  <si>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</si>
  <si>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</si>
  <si>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</si>
  <si>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</si>
  <si>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</si>
  <si>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</si>
  <si>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</si>
  <si>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</si>
  <si>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</si>
  <si>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</si>
  <si>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</si>
  <si>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</si>
  <si>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</si>
  <si>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</si>
  <si>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</si>
  <si>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</si>
  <si>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</si>
  <si>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</si>
  <si>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</si>
  <si>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</si>
  <si>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</si>
  <si>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</si>
  <si>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</si>
  <si>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</si>
  <si>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</si>
  <si>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</si>
  <si>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</si>
  <si>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</si>
  <si>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</si>
  <si>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</si>
  <si>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</si>
  <si>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</si>
  <si>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</si>
  <si>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</si>
  <si>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</si>
  <si>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</si>
  <si>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</si>
  <si>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</si>
  <si>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</si>
  <si>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</si>
  <si>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</si>
  <si>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</si>
  <si>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</si>
  <si>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</si>
  <si>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</si>
  <si>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</si>
  <si>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</si>
  <si>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</si>
  <si>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</si>
  <si>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</si>
  <si>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</si>
  <si>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</si>
  <si>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</si>
  <si>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</si>
  <si>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</si>
  <si>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</si>
  <si>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</si>
  <si>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</si>
  <si>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</si>
  <si>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</si>
  <si>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</si>
  <si>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</si>
  <si>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</si>
  <si>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</si>
  <si>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</si>
  <si>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</si>
  <si>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</si>
  <si>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</si>
  <si>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</si>
  <si>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</si>
  <si>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</si>
  <si>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</si>
  <si>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</si>
  <si>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</si>
  <si>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</si>
  <si>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</si>
  <si>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</si>
  <si>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</si>
  <si>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</si>
  <si>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</si>
  <si>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</si>
  <si>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</si>
  <si>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</si>
  <si>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</si>
  <si>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</si>
  <si>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</si>
  <si>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</si>
  <si>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</si>
  <si>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</si>
  <si>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</si>
  <si>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</si>
  <si>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</si>
  <si>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</si>
  <si>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</si>
  <si>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</si>
  <si>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</si>
  <si>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</si>
  <si>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</si>
  <si>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</si>
  <si>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</si>
  <si>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</si>
  <si>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</si>
  <si>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</si>
  <si>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</si>
  <si>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</si>
  <si>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</si>
  <si>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</si>
  <si>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</si>
  <si>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</si>
  <si>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</si>
  <si>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</si>
  <si>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</si>
  <si>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</si>
  <si>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</si>
  <si>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</si>
  <si>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</si>
  <si>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</si>
  <si>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</si>
  <si>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</si>
  <si>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</si>
  <si>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</si>
  <si>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</si>
  <si>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</si>
  <si>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</si>
  <si>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</si>
  <si>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</si>
  <si>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</si>
  <si>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</si>
  <si>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</si>
  <si>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</si>
  <si>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</si>
  <si>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</si>
  <si>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</si>
  <si>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</si>
  <si>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</si>
  <si>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</si>
  <si>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</si>
  <si>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</si>
  <si>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</si>
  <si>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</si>
  <si>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</si>
  <si>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</si>
  <si>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</si>
  <si>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</si>
  <si>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</si>
  <si>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</si>
  <si>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</si>
  <si>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</si>
  <si>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</si>
  <si>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</si>
  <si>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</si>
  <si>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</si>
  <si>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</si>
  <si>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</si>
  <si>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</si>
  <si>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</si>
  <si>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</si>
  <si>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</si>
  <si>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</si>
  <si>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</si>
  <si>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</si>
  <si>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</si>
  <si>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</si>
  <si>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</si>
  <si>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</si>
  <si>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</si>
  <si>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</si>
  <si>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</si>
  <si>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</si>
  <si>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</si>
  <si>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</si>
  <si>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</si>
  <si>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</si>
  <si>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</si>
  <si>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</si>
  <si>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</si>
  <si>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</si>
  <si>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</si>
  <si>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</si>
  <si>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</si>
  <si>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</si>
  <si>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</si>
  <si>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</si>
  <si>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</si>
  <si>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</si>
  <si>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</si>
  <si>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</si>
  <si>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</si>
  <si>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</si>
  <si>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</si>
  <si>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</si>
  <si>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</si>
  <si>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</si>
  <si>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</si>
  <si>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</si>
  <si>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</si>
  <si>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</si>
  <si>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</si>
  <si>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</si>
  <si>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</si>
  <si>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</si>
  <si>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</si>
  <si>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</si>
  <si>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</si>
  <si>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</si>
  <si>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</si>
  <si>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</si>
  <si>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</si>
  <si>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</si>
  <si>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</si>
  <si>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</si>
  <si>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</si>
  <si>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</si>
  <si>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</si>
  <si>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</si>
  <si>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</si>
  <si>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</si>
  <si>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</si>
  <si>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</si>
  <si>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</si>
  <si>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</si>
  <si>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</si>
  <si>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</si>
  <si>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</si>
  <si>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</si>
  <si>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</si>
  <si>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</si>
  <si>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</si>
  <si>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</si>
  <si>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</si>
  <si>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</si>
  <si>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</si>
  <si>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</si>
  <si>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</si>
  <si>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</si>
  <si>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</si>
  <si>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</si>
  <si>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</si>
  <si>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</si>
  <si>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</si>
  <si>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</si>
  <si>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</si>
  <si>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</si>
  <si>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</si>
  <si>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</si>
  <si>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</si>
  <si>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</si>
  <si>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</si>
  <si>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</si>
  <si>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</si>
  <si>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</si>
  <si>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</si>
  <si>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</si>
  <si>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</si>
  <si>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</si>
  <si>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</si>
  <si>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</si>
  <si>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</si>
  <si>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</si>
  <si>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</si>
  <si>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</si>
  <si>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</si>
  <si>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</si>
  <si>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</si>
  <si>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</si>
  <si>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</si>
  <si>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</si>
  <si>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</si>
  <si>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</si>
  <si>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</si>
  <si>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</si>
  <si>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</si>
  <si>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</si>
  <si>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</si>
  <si>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</si>
  <si>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</si>
  <si>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</si>
  <si>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</si>
  <si>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</si>
  <si>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</si>
  <si>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</si>
  <si>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</si>
  <si>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</si>
  <si>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</si>
  <si>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</si>
  <si>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</si>
  <si>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</si>
  <si>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</si>
  <si>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</si>
  <si>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</si>
  <si>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</si>
  <si>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</si>
  <si>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</si>
  <si>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</si>
  <si>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</si>
  <si>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</si>
  <si>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</si>
  <si>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</si>
  <si>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</si>
  <si>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</si>
  <si>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</si>
  <si>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</si>
  <si>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</si>
  <si>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</si>
  <si>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</si>
  <si>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</si>
  <si>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</si>
  <si>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</si>
  <si>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</si>
  <si>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</si>
  <si>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</si>
  <si>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</si>
  <si>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</si>
  <si>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</si>
  <si>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</si>
  <si>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</si>
  <si>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</si>
  <si>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</si>
  <si>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</si>
  <si>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</si>
  <si>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</si>
  <si>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</si>
  <si>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</si>
  <si>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</si>
  <si>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</si>
  <si>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</si>
  <si>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</si>
  <si>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</si>
  <si>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</si>
  <si>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</si>
  <si>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</si>
  <si>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</si>
  <si>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</si>
  <si>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</si>
  <si>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</si>
  <si>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</si>
  <si>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</si>
  <si>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</si>
  <si>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</si>
  <si>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</si>
  <si>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</si>
  <si>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</si>
  <si>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</si>
  <si>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</si>
  <si>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</si>
  <si>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</si>
  <si>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</si>
  <si>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</si>
  <si>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</si>
  <si>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</si>
  <si>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</si>
  <si>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</si>
  <si>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</si>
  <si>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</si>
  <si>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</si>
  <si>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</si>
  <si>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</si>
  <si>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</si>
  <si>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</si>
  <si>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</si>
  <si>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</si>
  <si>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</si>
  <si>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</si>
  <si>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</si>
  <si>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</si>
  <si>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</si>
  <si>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</si>
  <si>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</si>
  <si>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</si>
  <si>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</si>
  <si>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</si>
  <si>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</si>
  <si>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</si>
  <si>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</si>
  <si>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</si>
  <si>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</si>
  <si>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</si>
  <si>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</si>
  <si>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</si>
  <si>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</si>
  <si>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</si>
  <si>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</si>
  <si>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</si>
  <si>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</si>
  <si>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</si>
  <si>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</si>
  <si>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</si>
  <si>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</si>
  <si>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</si>
  <si>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</si>
  <si>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</si>
  <si>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</si>
  <si>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</si>
  <si>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</si>
  <si>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</si>
  <si>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</si>
  <si>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</si>
  <si>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</si>
  <si>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</si>
  <si>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</si>
  <si>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</si>
  <si>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</si>
  <si>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</si>
  <si>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</si>
  <si>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</si>
  <si>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</si>
  <si>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</si>
  <si>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</si>
  <si>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</si>
  <si>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</si>
  <si>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</si>
  <si>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</si>
  <si>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</si>
  <si>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</si>
  <si>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</si>
  <si>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</si>
  <si>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</si>
  <si>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</si>
  <si>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</si>
  <si>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</si>
  <si>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</si>
  <si>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</si>
  <si>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</si>
  <si>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</si>
  <si>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</si>
  <si>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</si>
  <si>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</si>
  <si>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</si>
  <si>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</si>
  <si>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</si>
  <si>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</si>
  <si>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</si>
  <si>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</si>
  <si>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</si>
  <si>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</si>
  <si>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</si>
  <si>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</si>
  <si>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</si>
  <si>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</si>
  <si>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</si>
  <si>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</si>
  <si>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</si>
  <si>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</si>
  <si>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</si>
  <si>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</si>
  <si>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</si>
  <si>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</si>
  <si>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</si>
  <si>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</si>
  <si>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</si>
  <si>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</si>
  <si>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</si>
  <si>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</si>
  <si>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</si>
  <si>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</si>
  <si>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</si>
  <si>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</si>
  <si>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</si>
  <si>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</si>
  <si>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</si>
  <si>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</si>
  <si>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</si>
  <si>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</si>
  <si>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</si>
  <si>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</si>
  <si>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</si>
  <si>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</si>
  <si>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</si>
  <si>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</si>
  <si>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</si>
  <si>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</si>
  <si>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</si>
  <si>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</si>
  <si>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</si>
  <si>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</si>
  <si>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</si>
  <si>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</si>
  <si>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</si>
  <si>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</si>
  <si>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</si>
  <si>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</si>
  <si>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</si>
  <si>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</si>
  <si>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</si>
  <si>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</si>
  <si>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</si>
  <si>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</si>
  <si>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</si>
  <si>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</si>
  <si>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</si>
  <si>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</si>
  <si>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</si>
  <si>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</si>
  <si>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</si>
  <si>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</si>
  <si>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</si>
  <si>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</si>
  <si>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</si>
  <si>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</si>
  <si>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</si>
  <si>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</si>
  <si>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</si>
  <si>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</si>
  <si>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</si>
  <si>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</si>
  <si>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</si>
  <si>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</si>
  <si>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</si>
  <si>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</si>
  <si>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</si>
  <si>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</si>
  <si>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</si>
  <si>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</si>
  <si>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</si>
  <si>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</si>
  <si>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</si>
  <si>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</si>
  <si>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</si>
  <si>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</si>
  <si>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</si>
  <si>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</si>
  <si>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</si>
  <si>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</si>
  <si>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</si>
  <si>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</si>
  <si>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</si>
  <si>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</si>
  <si>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</si>
  <si>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</si>
  <si>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</si>
  <si>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</si>
  <si>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</si>
  <si>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</si>
  <si>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</si>
  <si>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</si>
  <si>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</si>
  <si>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</si>
  <si>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</si>
  <si>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</si>
  <si>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</si>
  <si>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</si>
  <si>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</si>
  <si>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</si>
  <si>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</si>
  <si>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</si>
  <si>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</si>
  <si>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</si>
  <si>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</si>
  <si>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</si>
  <si>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</si>
  <si>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</si>
  <si>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</si>
  <si>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</si>
  <si>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</si>
  <si>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</si>
  <si>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</si>
  <si>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</si>
  <si>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</si>
  <si>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</si>
  <si>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</si>
  <si>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</si>
  <si>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</si>
  <si>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</si>
  <si>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</si>
  <si>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</si>
  <si>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</si>
  <si>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</si>
  <si>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</si>
  <si>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</si>
  <si>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</si>
  <si>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</si>
  <si>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</si>
  <si>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</si>
  <si>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</si>
  <si>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</si>
  <si>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</si>
  <si>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</si>
  <si>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</si>
  <si>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</si>
  <si>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</si>
  <si>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</si>
  <si>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</si>
  <si>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</si>
  <si>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</si>
  <si>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</si>
  <si>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</si>
  <si>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</si>
  <si>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</si>
  <si>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</si>
  <si>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</si>
  <si>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</si>
  <si>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</si>
  <si>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</si>
  <si>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</si>
  <si>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</si>
  <si>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</si>
  <si>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</si>
  <si>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</si>
  <si>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</si>
  <si>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</si>
  <si>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</si>
  <si>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</si>
  <si>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</si>
  <si>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</si>
  <si>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</si>
  <si>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</si>
  <si>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</si>
  <si>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</si>
  <si>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</si>
  <si>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</si>
  <si>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</si>
  <si>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</si>
  <si>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</si>
  <si>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</si>
  <si>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</si>
  <si>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</si>
  <si>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</si>
  <si>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</si>
  <si>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</si>
  <si>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</si>
  <si>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</si>
  <si>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</si>
  <si>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</si>
  <si>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</si>
  <si>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</si>
  <si>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</si>
  <si>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</si>
  <si>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</si>
  <si>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</si>
  <si>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</si>
  <si>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</si>
  <si>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</si>
  <si>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</si>
  <si>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</si>
  <si>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</si>
  <si>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</si>
  <si>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</si>
  <si>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</si>
  <si>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</si>
  <si>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</si>
  <si>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</si>
  <si>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</si>
  <si>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</si>
  <si>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</si>
  <si>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</si>
  <si>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</si>
  <si>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</si>
  <si>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</si>
  <si>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</si>
  <si>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</si>
  <si>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</si>
  <si>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</si>
  <si>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</si>
  <si>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</si>
  <si>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</si>
  <si>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</si>
  <si>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</si>
  <si>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</si>
  <si>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</si>
  <si>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</si>
  <si>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</si>
  <si>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</si>
  <si>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</si>
  <si>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</si>
  <si>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</si>
  <si>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</si>
  <si>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</si>
  <si>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</si>
  <si>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</si>
  <si>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</si>
  <si>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</si>
  <si>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</si>
  <si>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</si>
  <si>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</si>
  <si>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</si>
  <si>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</si>
  <si>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</si>
  <si>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</si>
  <si>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</si>
  <si>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</si>
  <si>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</si>
  <si>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</si>
  <si>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</si>
  <si>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</si>
  <si>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</si>
  <si>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</si>
  <si>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</si>
  <si>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</si>
  <si>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</si>
  <si>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</si>
  <si>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</si>
  <si>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</si>
  <si>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</si>
  <si>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</si>
  <si>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</si>
  <si>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</si>
  <si>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</si>
  <si>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</si>
  <si>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</si>
  <si>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</si>
  <si>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</si>
  <si>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</si>
  <si>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</si>
  <si>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</si>
  <si>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</si>
  <si>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</si>
  <si>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</si>
  <si>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</si>
  <si>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</si>
  <si>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</si>
  <si>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</si>
  <si>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</si>
  <si>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</si>
  <si>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</si>
  <si>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</si>
  <si>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</si>
  <si>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</si>
  <si>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</si>
  <si>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</si>
  <si>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</si>
  <si>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</si>
  <si>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</si>
  <si>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</si>
  <si>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</si>
  <si>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</si>
  <si>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</si>
  <si>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</si>
  <si>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</si>
  <si>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</si>
  <si>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</si>
  <si>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</si>
  <si>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</si>
  <si>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</si>
  <si>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</si>
  <si>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</si>
  <si>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</si>
  <si>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</si>
  <si>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</si>
  <si>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</si>
  <si>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</si>
  <si>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</si>
  <si>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</si>
  <si>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</si>
  <si>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</si>
  <si>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</si>
  <si>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</si>
  <si>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</si>
  <si>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</si>
  <si>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</si>
  <si>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</si>
  <si>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</si>
  <si>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</si>
  <si>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</si>
  <si>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</si>
  <si>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</si>
  <si>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</si>
  <si>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</si>
  <si>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</si>
  <si>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</si>
  <si>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</si>
  <si>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</si>
  <si>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</si>
  <si>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</si>
  <si>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</si>
  <si>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</si>
  <si>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</si>
  <si>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</si>
  <si>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</si>
  <si>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</si>
  <si>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</si>
  <si>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</si>
  <si>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</si>
  <si>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</si>
  <si>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</si>
  <si>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</si>
  <si>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</si>
  <si>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</si>
  <si>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</si>
  <si>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</si>
  <si>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</si>
  <si>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</si>
  <si>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</si>
  <si>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</si>
  <si>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</si>
  <si>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</si>
  <si>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</si>
  <si>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</si>
  <si>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</si>
  <si>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</si>
  <si>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</si>
  <si>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</si>
  <si>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</si>
  <si>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</si>
  <si>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</si>
  <si>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</si>
  <si>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</si>
  <si>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</si>
  <si>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</si>
  <si>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</si>
  <si>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</si>
  <si>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</si>
  <si>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</si>
  <si>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</si>
  <si>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</si>
  <si>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</si>
  <si>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</si>
  <si>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</si>
  <si>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</si>
  <si>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</si>
  <si>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</si>
  <si>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</si>
  <si>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</si>
  <si>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</si>
  <si>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</si>
  <si>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</si>
  <si>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</si>
  <si>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</si>
  <si>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</si>
  <si>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</si>
  <si>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</si>
  <si>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</si>
  <si>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</si>
  <si>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</si>
  <si>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</si>
  <si>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</si>
  <si>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</si>
  <si>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</si>
  <si>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</si>
  <si>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</si>
  <si>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</si>
  <si>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</si>
  <si>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</si>
  <si>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</si>
  <si>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</si>
  <si>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</si>
  <si>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</si>
  <si>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</si>
  <si>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</si>
  <si>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</si>
  <si>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</si>
  <si>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</si>
  <si>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</si>
  <si>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</si>
  <si>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</si>
  <si>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</si>
  <si>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</si>
  <si>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</si>
  <si>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</si>
  <si>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</si>
  <si>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</si>
  <si>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</si>
  <si>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</si>
  <si>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</si>
  <si>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</si>
  <si>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</si>
  <si>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</si>
  <si>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</si>
  <si>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</si>
  <si>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</si>
  <si>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</si>
  <si>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</si>
  <si>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</si>
  <si>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</si>
  <si>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</si>
  <si>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</si>
  <si>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</si>
  <si>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</si>
  <si>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</si>
  <si>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</si>
  <si>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</si>
  <si>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</si>
  <si>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</si>
  <si>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</si>
  <si>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</si>
  <si>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</si>
  <si>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</si>
  <si>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</si>
  <si>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</si>
  <si>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</si>
  <si>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</si>
  <si>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</si>
  <si>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</si>
  <si>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</si>
  <si>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</si>
  <si>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</si>
  <si>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</si>
  <si>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</si>
  <si>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</si>
  <si>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</si>
  <si>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</si>
  <si>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</si>
  <si>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</si>
  <si>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</si>
  <si>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</si>
  <si>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</si>
  <si>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</si>
  <si>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</si>
  <si>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</si>
  <si>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</si>
  <si>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</si>
  <si>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</si>
  <si>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</si>
  <si>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</si>
  <si>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</si>
  <si>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</si>
  <si>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</si>
  <si>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</si>
  <si>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</si>
  <si>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</si>
  <si>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</si>
  <si>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</si>
  <si>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</si>
  <si>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</si>
  <si>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</si>
  <si>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</si>
  <si>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</si>
  <si>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</si>
  <si>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</si>
  <si>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</si>
  <si>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</si>
  <si>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</si>
  <si>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</si>
  <si>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</si>
  <si>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</si>
  <si>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</si>
  <si>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</si>
  <si>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</si>
  <si>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</si>
  <si>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</si>
  <si>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</si>
  <si>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</si>
  <si>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</si>
  <si>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</si>
  <si>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</si>
  <si>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</si>
  <si>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</si>
  <si>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</si>
  <si>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</si>
  <si>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</si>
  <si>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</si>
  <si>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</si>
  <si>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</si>
  <si>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</si>
  <si>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</si>
  <si>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</si>
  <si>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</si>
  <si>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</si>
  <si>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</si>
  <si>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</si>
  <si>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</si>
  <si>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</si>
  <si>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</si>
  <si>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</si>
  <si>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</si>
  <si>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</si>
  <si>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</si>
  <si>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</si>
  <si>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</si>
  <si>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</si>
  <si>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</si>
  <si>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</si>
  <si>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</si>
  <si>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</si>
  <si>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</si>
  <si>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</si>
  <si>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</si>
  <si>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</si>
  <si>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</si>
  <si>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</si>
  <si>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</si>
  <si>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</si>
  <si>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</si>
  <si>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</si>
  <si>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</si>
  <si>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</si>
  <si>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</si>
  <si>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</si>
  <si>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</si>
  <si>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</si>
  <si>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</si>
  <si>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</si>
  <si>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</si>
  <si>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</si>
  <si>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</si>
  <si>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</si>
  <si>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</si>
  <si>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</si>
  <si>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</si>
  <si>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</si>
  <si>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</si>
  <si>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</si>
  <si>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</si>
  <si>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</si>
  <si>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</si>
  <si>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</si>
  <si>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</si>
  <si>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</si>
  <si>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</si>
  <si>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</si>
  <si>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</si>
  <si>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</si>
  <si>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</si>
  <si>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</si>
  <si>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</si>
  <si>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</si>
  <si>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</si>
  <si>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</si>
  <si>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</si>
  <si>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</si>
  <si>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</si>
  <si>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</si>
  <si>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</si>
  <si>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</si>
  <si>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</si>
  <si>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</si>
  <si>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</si>
  <si>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</si>
  <si>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</si>
  <si>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</si>
  <si>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</si>
  <si>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</si>
  <si>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</si>
  <si>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</si>
  <si>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</si>
  <si>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</si>
  <si>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</si>
  <si>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</si>
  <si>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</si>
  <si>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</si>
  <si>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</si>
  <si>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</si>
  <si>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</si>
  <si>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</si>
  <si>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</si>
  <si>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</si>
  <si>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</si>
  <si>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</si>
  <si>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</si>
  <si>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</si>
  <si>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</si>
  <si>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</si>
  <si>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</si>
  <si>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</si>
  <si>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</si>
  <si>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</si>
  <si>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</si>
  <si>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</si>
  <si>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</si>
  <si>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</si>
  <si>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</si>
  <si>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</si>
  <si>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</si>
  <si>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</si>
  <si>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</si>
  <si>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</si>
  <si>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</si>
  <si>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</si>
  <si>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</si>
  <si>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</si>
  <si>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</si>
  <si>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</si>
  <si>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</si>
  <si>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</si>
  <si>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</si>
  <si>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</si>
  <si>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</si>
  <si>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</si>
  <si>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</si>
  <si>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</si>
  <si>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</si>
  <si>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</si>
  <si>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</si>
  <si>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</si>
  <si>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</si>
  <si>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</si>
  <si>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</si>
  <si>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</si>
  <si>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</si>
  <si>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</si>
  <si>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</si>
  <si>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</si>
  <si>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</si>
  <si>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</si>
  <si>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</si>
  <si>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</si>
  <si>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</si>
  <si>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</si>
  <si>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</si>
  <si>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</si>
  <si>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</si>
  <si>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</si>
  <si>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</si>
  <si>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</si>
  <si>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</si>
  <si>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</si>
  <si>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</si>
  <si>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</si>
  <si>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</si>
  <si>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</si>
  <si>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</si>
  <si>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</si>
  <si>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</si>
  <si>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</si>
  <si>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</si>
  <si>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</si>
  <si>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</si>
  <si>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</si>
  <si>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</si>
  <si>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</si>
  <si>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</si>
  <si>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</si>
  <si>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</si>
  <si>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</si>
  <si>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</si>
  <si>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</si>
  <si>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</si>
  <si>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</si>
  <si>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</si>
  <si>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</si>
  <si>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</si>
  <si>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</si>
  <si>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</si>
  <si>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</si>
  <si>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</si>
  <si>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</si>
  <si>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</si>
  <si>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</si>
  <si>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</si>
  <si>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</si>
  <si>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</si>
  <si>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</si>
  <si>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</si>
  <si>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</si>
  <si>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</si>
  <si>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</si>
  <si>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</si>
  <si>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</si>
  <si>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</si>
  <si>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</si>
  <si>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</si>
  <si>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</si>
  <si>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</si>
  <si>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</si>
  <si>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</si>
  <si>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</si>
  <si>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</si>
  <si>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</si>
  <si>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</si>
  <si>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</si>
  <si>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</si>
  <si>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</si>
  <si>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</si>
  <si>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</si>
  <si>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</si>
  <si>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</si>
  <si>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</si>
  <si>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</si>
  <si>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</si>
  <si>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</si>
  <si>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</si>
  <si>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</si>
  <si>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</si>
  <si>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</si>
  <si>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</si>
  <si>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</si>
  <si>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</si>
  <si>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</si>
  <si>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</si>
  <si>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</si>
  <si>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</si>
  <si>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</si>
  <si>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</si>
  <si>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</si>
  <si>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</si>
  <si>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</si>
  <si>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</si>
  <si>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</si>
  <si>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</si>
  <si>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</si>
  <si>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</si>
  <si>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</si>
  <si>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</si>
  <si>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</si>
  <si>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</si>
  <si>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</si>
  <si>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</si>
  <si>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</si>
  <si>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</si>
  <si>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</si>
  <si>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</si>
  <si>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</si>
  <si>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</si>
  <si>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</si>
  <si>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</si>
  <si>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</si>
  <si>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</si>
  <si>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</si>
  <si>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</si>
  <si>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</si>
  <si>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</si>
  <si>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</si>
  <si>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</si>
  <si>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</si>
  <si>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</si>
  <si>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</si>
  <si>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</si>
  <si>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</si>
  <si>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</si>
  <si>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</si>
  <si>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</si>
  <si>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</si>
  <si>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</si>
  <si>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</si>
  <si>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</si>
  <si>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</si>
  <si>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</si>
  <si>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</si>
  <si>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</si>
  <si>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</si>
  <si>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</si>
  <si>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</si>
  <si>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</si>
  <si>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</si>
  <si>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</si>
  <si>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</si>
  <si>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</si>
  <si>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</si>
  <si>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</si>
  <si>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</si>
  <si>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</si>
  <si>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</si>
  <si>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</si>
  <si>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</si>
  <si>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</si>
  <si>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</si>
  <si>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</si>
  <si>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</si>
  <si>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</si>
  <si>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</si>
  <si>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</si>
  <si>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</si>
  <si>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</si>
  <si>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</si>
  <si>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</si>
  <si>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</si>
  <si>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</si>
  <si>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</si>
  <si>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</si>
  <si>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</si>
  <si>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</si>
  <si>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</si>
  <si>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</si>
  <si>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</si>
  <si>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</si>
  <si>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</si>
  <si>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</si>
  <si>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</si>
  <si>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</si>
  <si>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</si>
  <si>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</si>
  <si>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</si>
  <si>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</si>
  <si>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</si>
  <si>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</si>
  <si>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</si>
  <si>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</si>
  <si>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</si>
  <si>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</si>
  <si>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</si>
  <si>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</si>
  <si>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</si>
  <si>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</si>
  <si>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</si>
  <si>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</si>
  <si>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</si>
  <si>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</si>
  <si>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</si>
  <si>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</si>
  <si>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</si>
  <si>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</si>
  <si>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</si>
  <si>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</si>
  <si>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</si>
  <si>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</si>
  <si>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</si>
  <si>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</si>
  <si>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</si>
  <si>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</si>
  <si>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</si>
  <si>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</si>
  <si>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</si>
  <si>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</si>
  <si>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</si>
  <si>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</si>
  <si>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</si>
  <si>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</si>
  <si>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</si>
  <si>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</si>
  <si>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</si>
  <si>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</si>
  <si>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</si>
  <si>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</si>
  <si>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</si>
  <si>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</si>
  <si>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</si>
  <si>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</si>
  <si>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</si>
  <si>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</si>
  <si>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</si>
  <si>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</si>
  <si>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</si>
  <si>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</si>
  <si>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</si>
  <si>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</si>
  <si>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</si>
  <si>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</si>
  <si>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</si>
  <si>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</si>
  <si>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</si>
  <si>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</si>
  <si>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</si>
  <si>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</si>
  <si>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</si>
  <si>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</si>
  <si>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</si>
  <si>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</si>
  <si>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</si>
  <si>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</si>
  <si>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</si>
  <si>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</si>
  <si>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</si>
  <si>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</si>
  <si>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</si>
  <si>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</si>
  <si>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</si>
  <si>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</si>
  <si>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</si>
  <si>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</si>
  <si>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</si>
  <si>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</si>
  <si>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</si>
  <si>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</si>
  <si>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</si>
  <si>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</si>
  <si>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</si>
  <si>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</si>
  <si>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</si>
  <si>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</si>
  <si>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</si>
  <si>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</si>
  <si>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</si>
  <si>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</si>
  <si>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</si>
  <si>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</si>
  <si>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</si>
  <si>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</si>
  <si>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</si>
  <si>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</si>
  <si>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</si>
  <si>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</si>
  <si>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</si>
  <si>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</si>
  <si>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</si>
  <si>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</si>
  <si>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</si>
  <si>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</si>
  <si>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</si>
  <si>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</si>
  <si>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</si>
  <si>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</si>
  <si>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</si>
  <si>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</si>
  <si>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</si>
  <si>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</si>
  <si>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</si>
  <si>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</si>
  <si>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</si>
  <si>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</si>
  <si>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</si>
  <si>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</si>
  <si>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</si>
  <si>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</si>
  <si>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</si>
  <si>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</si>
  <si>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</si>
  <si>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</si>
  <si>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</si>
  <si>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</si>
  <si>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</si>
  <si>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</si>
  <si>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</si>
  <si>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</si>
  <si>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</si>
  <si>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</si>
  <si>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</si>
  <si>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</si>
  <si>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</si>
  <si>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</si>
  <si>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</si>
  <si>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</si>
  <si>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</si>
  <si>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</si>
  <si>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</si>
  <si>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</si>
  <si>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</si>
  <si>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</si>
  <si>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</si>
  <si>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</si>
  <si>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</si>
  <si>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</si>
  <si>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</si>
  <si>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</si>
  <si>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</si>
  <si>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</si>
  <si>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</si>
  <si>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</si>
  <si>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</si>
  <si>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</si>
  <si>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</si>
  <si>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</si>
  <si>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</si>
  <si>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</si>
  <si>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</si>
  <si>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</si>
  <si>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</si>
  <si>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</si>
  <si>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</si>
  <si>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</si>
  <si>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</si>
  <si>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</si>
  <si>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</si>
  <si>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</si>
  <si>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</si>
  <si>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</si>
  <si>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</si>
  <si>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</si>
  <si>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</si>
  <si>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</si>
  <si>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</si>
  <si>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</si>
  <si>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</si>
  <si>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</si>
  <si>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</si>
  <si>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</si>
  <si>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</si>
  <si>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</si>
  <si>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</si>
  <si>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</si>
  <si>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</si>
  <si>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</si>
  <si>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</si>
  <si>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</si>
  <si>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</si>
  <si>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</si>
  <si>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</si>
  <si>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</si>
  <si>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</si>
  <si>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</si>
  <si>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</si>
  <si>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</si>
  <si>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</si>
  <si>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</si>
  <si>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</si>
  <si>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</si>
  <si>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</si>
  <si>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</si>
  <si>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</si>
  <si>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</si>
  <si>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</si>
  <si>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</si>
  <si>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</si>
  <si>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</si>
  <si>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</si>
  <si>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</si>
  <si>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</si>
  <si>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</si>
  <si>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</si>
  <si>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</si>
  <si>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</si>
  <si>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</si>
  <si>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</si>
  <si>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</si>
  <si>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</si>
  <si>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</si>
  <si>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</si>
  <si>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</si>
  <si>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</si>
  <si>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</si>
  <si>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</si>
  <si>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</si>
  <si>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</si>
  <si>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</si>
  <si>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</si>
  <si>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</si>
  <si>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</si>
  <si>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</si>
  <si>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</si>
  <si>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</si>
  <si>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</si>
  <si>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</si>
  <si>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</si>
  <si>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</si>
  <si>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</si>
  <si>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</si>
  <si>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</si>
  <si>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</si>
  <si>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</si>
  <si>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</si>
  <si>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</si>
  <si>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</si>
  <si>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</si>
  <si>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</si>
  <si>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</si>
  <si>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</si>
  <si>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</si>
  <si>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</si>
  <si>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</si>
  <si>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</si>
  <si>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</si>
  <si>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</si>
  <si>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</si>
  <si>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</si>
  <si>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</si>
  <si>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</si>
  <si>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</si>
  <si>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</si>
  <si>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</si>
  <si>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</si>
  <si>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</si>
  <si>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</si>
  <si>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</si>
  <si>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</si>
  <si>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</si>
  <si>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</si>
  <si>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</si>
  <si>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</si>
  <si>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</si>
  <si>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</si>
  <si>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</si>
  <si>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</si>
  <si>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</si>
  <si>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</si>
  <si>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</si>
  <si>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</si>
  <si>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</si>
  <si>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</si>
  <si>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</si>
  <si>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</si>
  <si>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</si>
  <si>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</si>
  <si>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</si>
  <si>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</si>
  <si>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</si>
  <si>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</si>
  <si>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</si>
  <si>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</si>
  <si>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</si>
  <si>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</si>
  <si>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</si>
  <si>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</si>
  <si>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</si>
  <si>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</si>
  <si>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</si>
  <si>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</si>
  <si>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</si>
  <si>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</si>
  <si>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</si>
  <si>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</si>
  <si>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</si>
  <si>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</si>
  <si>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</si>
  <si>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</si>
  <si>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</si>
  <si>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</si>
  <si>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</si>
  <si>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</si>
  <si>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</si>
  <si>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</si>
  <si>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</si>
  <si>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</si>
  <si>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</si>
  <si>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</si>
  <si>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</si>
  <si>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</si>
  <si>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</si>
  <si>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</si>
  <si>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</si>
  <si>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</si>
  <si>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</si>
  <si>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</si>
  <si>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</si>
  <si>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</si>
  <si>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</si>
  <si>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</si>
  <si>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</si>
  <si>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</si>
  <si>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</si>
  <si>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</si>
  <si>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</si>
  <si>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</si>
  <si>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</si>
  <si>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</si>
  <si>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</si>
  <si>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</si>
  <si>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</si>
  <si>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</si>
  <si>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</si>
  <si>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</si>
  <si>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</si>
  <si>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</si>
  <si>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</si>
  <si>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</si>
  <si>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</si>
  <si>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</si>
  <si>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</si>
  <si>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</si>
  <si>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</si>
  <si>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</si>
  <si>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</si>
  <si>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</si>
  <si>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</si>
  <si>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</si>
  <si>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</si>
  <si>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</si>
  <si>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</si>
  <si>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</si>
  <si>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</si>
  <si>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</si>
  <si>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</si>
  <si>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</si>
  <si>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</si>
  <si>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</si>
  <si>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</si>
  <si>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</si>
  <si>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</si>
  <si>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</si>
  <si>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</si>
  <si>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</si>
  <si>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</si>
  <si>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</si>
  <si>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</si>
  <si>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</si>
  <si>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</si>
  <si>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</si>
  <si>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</si>
  <si>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</si>
  <si>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</si>
  <si>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</si>
  <si>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</si>
  <si>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</si>
  <si>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</si>
  <si>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</si>
  <si>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</si>
  <si>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</si>
  <si>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</si>
  <si>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</si>
  <si>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</si>
  <si>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</si>
  <si>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</si>
  <si>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</si>
  <si>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</si>
  <si>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</si>
  <si>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</si>
  <si>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</si>
  <si>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</si>
  <si>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</si>
  <si>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</si>
  <si>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</si>
  <si>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</si>
  <si>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</si>
  <si>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</si>
  <si>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</si>
  <si>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</si>
  <si>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</si>
  <si>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</si>
  <si>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</si>
  <si>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</si>
  <si>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</si>
  <si>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</si>
  <si>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</si>
  <si>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</si>
  <si>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</si>
  <si>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</si>
  <si>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</si>
  <si>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</si>
  <si>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</si>
  <si>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</si>
  <si>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</si>
  <si>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</si>
  <si>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</si>
  <si>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</si>
  <si>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</si>
  <si>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</si>
  <si>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</si>
  <si>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</si>
  <si>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</si>
  <si>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</si>
  <si>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</si>
  <si>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</si>
  <si>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</si>
  <si>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</si>
  <si>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</si>
  <si>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</si>
  <si>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</si>
  <si>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</si>
  <si>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</si>
  <si>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</si>
  <si>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</si>
  <si>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</si>
  <si>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</si>
  <si>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</si>
  <si>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</si>
  <si>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</si>
  <si>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</si>
  <si>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</si>
  <si>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</si>
  <si>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</si>
  <si>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</si>
  <si>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</si>
  <si>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</si>
  <si>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</si>
  <si>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</si>
  <si>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</si>
  <si>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</si>
  <si>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</si>
  <si>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</si>
  <si>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</si>
  <si>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</si>
  <si>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</si>
  <si>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</si>
  <si>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</si>
  <si>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</si>
  <si>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</si>
  <si>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</si>
  <si>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</si>
  <si>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</si>
  <si>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</si>
  <si>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</si>
  <si>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</si>
  <si>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</si>
  <si>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</si>
  <si>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</si>
  <si>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</si>
  <si>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</si>
  <si>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</si>
  <si>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</si>
  <si>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</si>
  <si>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</si>
  <si>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</si>
  <si>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</si>
  <si>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</si>
  <si>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</si>
  <si>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</si>
  <si>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</si>
  <si>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</si>
  <si>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</si>
  <si>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</si>
  <si>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</si>
  <si>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</si>
  <si>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</si>
  <si>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</si>
  <si>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</si>
  <si>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</si>
  <si>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</si>
  <si>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</si>
  <si>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</si>
  <si>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</si>
  <si>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</si>
  <si>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</si>
  <si>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</si>
  <si>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</si>
  <si>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</si>
  <si>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</si>
  <si>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</si>
  <si>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</si>
  <si>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</si>
  <si>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</si>
  <si>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</si>
  <si>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</si>
  <si>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</si>
  <si>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</si>
  <si>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</si>
  <si>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</si>
  <si>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</si>
  <si>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</si>
  <si>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</si>
  <si>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</si>
  <si>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</si>
  <si>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</si>
  <si>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</si>
  <si>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</si>
  <si>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</si>
  <si>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</si>
  <si>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</si>
  <si>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</si>
  <si>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</si>
  <si>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</si>
  <si>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</si>
  <si>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</si>
  <si>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</si>
  <si>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</si>
  <si>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</si>
  <si>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</si>
  <si>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</si>
  <si>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</si>
  <si>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</si>
  <si>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</si>
  <si>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</si>
  <si>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</si>
  <si>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</si>
  <si>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</si>
  <si>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</si>
  <si>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</si>
  <si>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</si>
  <si>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</si>
  <si>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</si>
  <si>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</si>
  <si>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</si>
  <si>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</si>
  <si>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</si>
  <si>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</si>
  <si>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</si>
  <si>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</si>
  <si>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</si>
  <si>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</si>
  <si>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</si>
  <si>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</si>
  <si>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</si>
  <si>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</si>
  <si>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</si>
  <si>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</si>
  <si>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</si>
  <si>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</si>
  <si>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</si>
  <si>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</si>
  <si>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</si>
  <si>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</si>
  <si>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</si>
  <si>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</si>
  <si>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</si>
  <si>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</si>
  <si>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</si>
  <si>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</si>
  <si>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</si>
  <si>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</si>
  <si>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</si>
  <si>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</si>
  <si>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</si>
  <si>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</si>
  <si>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</si>
  <si>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</si>
  <si>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</si>
  <si>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</si>
  <si>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</si>
  <si>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</si>
  <si>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</si>
  <si>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</si>
  <si>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</si>
  <si>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</si>
  <si>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</si>
  <si>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</si>
  <si>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</si>
  <si>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</si>
  <si>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</si>
  <si>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</si>
  <si>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</si>
  <si>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</si>
  <si>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</si>
  <si>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</si>
  <si>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</si>
  <si>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</si>
  <si>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</si>
  <si>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</si>
  <si>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</si>
  <si>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</si>
  <si>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</si>
  <si>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</si>
  <si>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</si>
  <si>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</si>
  <si>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</si>
  <si>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</si>
  <si>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</si>
  <si>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</si>
  <si>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</si>
  <si>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</si>
  <si>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</si>
  <si>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</si>
  <si>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</si>
  <si>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</si>
  <si>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</si>
  <si>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</si>
  <si>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</si>
  <si>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</si>
  <si>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</si>
  <si>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</si>
  <si>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</si>
  <si>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</si>
  <si>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</si>
  <si>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</si>
  <si>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</si>
  <si>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</si>
  <si>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</si>
  <si>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</si>
  <si>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</si>
  <si>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</si>
  <si>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</si>
  <si>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</si>
  <si>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</si>
  <si>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</si>
  <si>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</si>
  <si>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</si>
  <si>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</si>
  <si>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</si>
  <si>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</si>
  <si>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</si>
  <si>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</si>
  <si>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</si>
  <si>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</si>
  <si>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</si>
  <si>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</si>
  <si>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</si>
  <si>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</si>
  <si>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</si>
  <si>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</si>
  <si>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</si>
  <si>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</si>
  <si>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</si>
  <si>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</si>
  <si>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</si>
  <si>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</si>
  <si>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</si>
  <si>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</si>
  <si>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</si>
  <si>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</si>
  <si>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</si>
  <si>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</si>
  <si>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</si>
  <si>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</si>
  <si>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</si>
  <si>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</si>
  <si>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</si>
  <si>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</si>
  <si>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</si>
  <si>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</si>
  <si>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</si>
  <si>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</si>
  <si>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</si>
  <si>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</si>
  <si>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</si>
  <si>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</si>
  <si>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</si>
  <si>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</si>
  <si>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</si>
  <si>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</si>
  <si>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</si>
  <si>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</si>
  <si>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</si>
  <si>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</si>
  <si>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</si>
  <si>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</si>
  <si>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</si>
  <si>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</si>
  <si>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</si>
  <si>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</si>
  <si>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</si>
  <si>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</si>
  <si>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</si>
  <si>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</si>
  <si>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</si>
  <si>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</si>
  <si>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</si>
  <si>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</si>
  <si>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</si>
  <si>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</si>
  <si>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</si>
  <si>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</si>
  <si>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</si>
  <si>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</si>
  <si>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</si>
  <si>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</si>
  <si>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</si>
  <si>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</si>
  <si>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</si>
  <si>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</si>
  <si>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</si>
  <si>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</si>
  <si>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</si>
  <si>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</si>
  <si>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</si>
  <si>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</si>
  <si>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</si>
  <si>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</si>
  <si>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</si>
  <si>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</si>
  <si>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</si>
  <si>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</si>
  <si>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</si>
  <si>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</si>
  <si>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</si>
  <si>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</si>
  <si>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</si>
  <si>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</si>
  <si>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</si>
  <si>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</si>
  <si>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</si>
  <si>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</si>
  <si>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</si>
  <si>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</si>
  <si>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</si>
  <si>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</si>
  <si>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</si>
  <si>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</si>
  <si>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</si>
  <si>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</si>
  <si>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</si>
  <si>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</si>
  <si>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</si>
  <si>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</si>
  <si>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</si>
  <si>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</si>
  <si>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</si>
  <si>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</si>
  <si>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</si>
  <si>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</si>
  <si>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</si>
  <si>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</si>
  <si>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</si>
  <si>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</si>
  <si>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</si>
  <si>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</si>
  <si>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</si>
  <si>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</si>
  <si>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</si>
  <si>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</si>
  <si>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</si>
  <si>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</si>
  <si>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</si>
  <si>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</si>
  <si>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</si>
  <si>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</si>
  <si>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</si>
  <si>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</si>
  <si>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</si>
  <si>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</si>
  <si>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</si>
  <si>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</si>
  <si>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</si>
  <si>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</si>
  <si>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</si>
  <si>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</si>
  <si>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</si>
  <si>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</si>
  <si>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</si>
  <si>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</si>
  <si>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</si>
  <si>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</si>
  <si>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</si>
  <si>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</si>
  <si>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</si>
  <si>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</si>
  <si>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</si>
  <si>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</si>
  <si>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</si>
  <si>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</si>
  <si>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</si>
  <si>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</si>
  <si>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</si>
  <si>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</si>
  <si>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</si>
  <si>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</si>
  <si>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</si>
  <si>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</si>
  <si>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</si>
  <si>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</si>
  <si>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</si>
  <si>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</si>
  <si>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</si>
  <si>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</si>
  <si>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</si>
  <si>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</si>
  <si>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</si>
  <si>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</si>
  <si>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</si>
  <si>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</si>
  <si>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</si>
  <si>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</si>
  <si>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</si>
  <si>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</si>
  <si>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</si>
  <si>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</si>
  <si>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</si>
  <si>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</si>
  <si>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</si>
  <si>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</si>
  <si>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</si>
  <si>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</si>
  <si>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</si>
  <si>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</si>
  <si>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</si>
  <si>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</si>
  <si>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</si>
  <si>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</si>
  <si>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</si>
  <si>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</si>
  <si>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</si>
  <si>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</si>
  <si>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</si>
  <si>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</si>
  <si>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</si>
  <si>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</si>
  <si>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</si>
  <si>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</si>
  <si>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</si>
  <si>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</si>
  <si>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</si>
  <si>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</si>
  <si>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</si>
  <si>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</si>
  <si>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</si>
  <si>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</si>
  <si>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</si>
  <si>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</si>
  <si>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</si>
  <si>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</si>
  <si>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</si>
  <si>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</si>
  <si>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</si>
  <si>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</si>
  <si>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</si>
  <si>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</si>
  <si>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</si>
  <si>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</si>
  <si>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</si>
  <si>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</si>
  <si>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</si>
  <si>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</si>
  <si>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</si>
  <si>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</si>
  <si>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</si>
  <si>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</si>
  <si>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</si>
  <si>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</si>
  <si>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</si>
  <si>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</si>
  <si>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</si>
  <si>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</si>
  <si>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</si>
  <si>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</si>
  <si>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</si>
  <si>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</si>
  <si>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</si>
  <si>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</si>
  <si>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</si>
  <si>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</si>
  <si>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</si>
  <si>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</si>
  <si>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</si>
  <si>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</si>
  <si>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</si>
  <si>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</si>
  <si>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</si>
  <si>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</si>
  <si>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</si>
  <si>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</si>
  <si>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</si>
  <si>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</si>
  <si>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</si>
  <si>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</si>
  <si>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</si>
  <si>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</si>
  <si>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</si>
  <si>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</si>
  <si>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</si>
  <si>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</si>
  <si>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</si>
  <si>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</si>
  <si>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</si>
  <si>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</si>
  <si>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</si>
  <si>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</si>
  <si>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</si>
  <si>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</si>
  <si>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</si>
  <si>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</si>
  <si>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</si>
  <si>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</si>
  <si>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</si>
  <si>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</si>
  <si>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</si>
  <si>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</si>
  <si>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</si>
  <si>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</si>
  <si>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</si>
  <si>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</si>
  <si>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</si>
  <si>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</si>
  <si>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</si>
  <si>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</si>
  <si>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</si>
  <si>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</si>
  <si>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</si>
  <si>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</si>
  <si>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</si>
  <si>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</si>
  <si>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</si>
  <si>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</si>
  <si>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</si>
  <si>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</si>
  <si>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</si>
  <si>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</si>
  <si>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</si>
  <si>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</si>
  <si>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</si>
  <si>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</si>
  <si>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</si>
  <si>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</si>
  <si>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</si>
  <si>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</si>
  <si>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</si>
  <si>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</si>
  <si>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</si>
  <si>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</si>
  <si>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</si>
  <si>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</si>
  <si>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</si>
  <si>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</si>
  <si>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</si>
  <si>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</si>
  <si>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</si>
  <si>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</si>
  <si>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</si>
  <si>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</si>
  <si>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</si>
  <si>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</si>
  <si>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</si>
  <si>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</si>
  <si>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</si>
  <si>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</si>
  <si>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</si>
  <si>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</si>
  <si>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</si>
  <si>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</si>
  <si>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</si>
  <si>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</si>
  <si>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</si>
  <si>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</si>
  <si>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</si>
  <si>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</si>
  <si>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</si>
  <si>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</si>
  <si>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</si>
  <si>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</si>
  <si>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</si>
  <si>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</si>
  <si>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</si>
  <si>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</si>
  <si>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</si>
  <si>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</si>
  <si>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</si>
  <si>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</si>
  <si>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</si>
  <si>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</si>
  <si>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</si>
  <si>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</si>
  <si>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</si>
  <si>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</si>
  <si>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</si>
  <si>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</si>
  <si>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</si>
  <si>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</si>
  <si>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</si>
  <si>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</si>
  <si>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</si>
  <si>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</si>
  <si>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</si>
  <si>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</si>
  <si>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</si>
  <si>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</si>
  <si>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</si>
  <si>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</si>
  <si>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</si>
  <si>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</si>
  <si>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</si>
  <si>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</si>
  <si>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</si>
  <si>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</si>
  <si>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</si>
  <si>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</si>
  <si>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</si>
  <si>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</si>
  <si>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</si>
  <si>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</si>
  <si>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</si>
  <si>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</si>
  <si>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</si>
  <si>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</si>
  <si>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</si>
  <si>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</si>
  <si>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</si>
  <si>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</si>
  <si>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</si>
  <si>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</si>
  <si>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</si>
  <si>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</si>
  <si>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</si>
  <si>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</si>
  <si>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</si>
  <si>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</si>
  <si>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</si>
  <si>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</si>
  <si>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</si>
  <si>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</si>
  <si>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</si>
  <si>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</si>
  <si>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</si>
  <si>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</si>
  <si>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</si>
  <si>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</si>
  <si>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</si>
  <si>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</si>
  <si>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</si>
  <si>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</si>
  <si>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</si>
  <si>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</si>
  <si>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</si>
  <si>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</si>
  <si>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</si>
  <si>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</si>
  <si>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</si>
  <si>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</si>
  <si>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</si>
  <si>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</si>
  <si>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</si>
  <si>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</si>
  <si>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</si>
  <si>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</si>
  <si>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</si>
  <si>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</si>
  <si>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</si>
  <si>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</si>
  <si>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</si>
  <si>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</si>
  <si>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</si>
  <si>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</si>
  <si>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</si>
  <si>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</si>
  <si>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</si>
  <si>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</si>
  <si>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</si>
  <si>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</si>
  <si>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</si>
  <si>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</si>
  <si>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</si>
  <si>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</si>
  <si>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</si>
  <si>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</si>
  <si>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</si>
  <si>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</si>
  <si>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</si>
  <si>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</si>
  <si>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</si>
  <si>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</si>
  <si>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</si>
  <si>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</si>
  <si>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</si>
  <si>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</si>
  <si>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</si>
  <si>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</si>
  <si>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</si>
  <si>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</si>
  <si>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</si>
  <si>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</si>
  <si>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</si>
  <si>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</si>
  <si>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</si>
  <si>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</si>
  <si>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</si>
  <si>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</si>
  <si>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</si>
  <si>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</si>
  <si>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</si>
  <si>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</si>
  <si>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</si>
  <si>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</si>
  <si>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</si>
  <si>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</si>
  <si>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</si>
  <si>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</si>
  <si>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</si>
  <si>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</si>
  <si>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</si>
  <si>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</si>
  <si>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</si>
  <si>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</si>
  <si>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</si>
  <si>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</si>
  <si>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</si>
  <si>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</si>
  <si>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</si>
  <si>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</si>
  <si>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</si>
  <si>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</si>
  <si>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</si>
  <si>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</si>
  <si>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</si>
  <si>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</si>
  <si>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</si>
  <si>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</si>
  <si>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</si>
  <si>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</si>
  <si>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</si>
  <si>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</si>
  <si>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</si>
  <si>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</si>
  <si>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</si>
  <si>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</si>
  <si>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</si>
  <si>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</si>
  <si>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</si>
  <si>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</si>
  <si>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</si>
  <si>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</si>
  <si>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</si>
  <si>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</si>
  <si>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</si>
  <si>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</si>
  <si>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</si>
  <si>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</si>
  <si>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</si>
  <si>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</si>
  <si>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</si>
  <si>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</si>
  <si>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</si>
  <si>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</si>
  <si>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</si>
  <si>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</si>
  <si>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</si>
  <si>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</si>
  <si>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</si>
  <si>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</si>
  <si>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</si>
  <si>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</si>
  <si>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</si>
  <si>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</si>
  <si>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</si>
  <si>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</si>
  <si>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</si>
  <si>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</si>
  <si>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</si>
  <si>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</si>
  <si>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</si>
  <si>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</si>
  <si>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</si>
  <si>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</si>
  <si>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</si>
  <si>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</si>
  <si>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</si>
  <si>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</si>
  <si>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</si>
  <si>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</si>
  <si>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</si>
  <si>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</si>
  <si>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</si>
  <si>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</si>
  <si>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</si>
  <si>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</si>
  <si>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</si>
  <si>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</si>
  <si>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</si>
  <si>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</si>
  <si>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</si>
  <si>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</si>
  <si>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</si>
  <si>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</si>
  <si>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</si>
  <si>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</si>
  <si>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</si>
  <si>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</si>
  <si>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</si>
  <si>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</si>
  <si>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</si>
  <si>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</si>
  <si>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</si>
  <si>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</si>
  <si>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</si>
  <si>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</si>
  <si>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</si>
  <si>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</si>
  <si>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</si>
  <si>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</si>
  <si>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</si>
  <si>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</si>
  <si>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</si>
  <si>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</si>
  <si>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</si>
  <si>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</si>
  <si>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</si>
  <si>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</si>
  <si>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</si>
  <si>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</si>
  <si>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</si>
  <si>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</si>
  <si>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</si>
  <si>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</si>
  <si>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</si>
  <si>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</si>
  <si>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</si>
  <si>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</si>
  <si>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</si>
  <si>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</si>
  <si>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</si>
  <si>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</si>
  <si>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</si>
  <si>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</si>
  <si>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</si>
  <si>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</si>
  <si>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</si>
  <si>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</si>
  <si>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</si>
  <si>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</si>
  <si>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</si>
  <si>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</si>
  <si>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</si>
  <si>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</si>
  <si>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</si>
  <si>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</si>
  <si>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</si>
  <si>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</si>
  <si>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</si>
  <si>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</si>
  <si>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</si>
  <si>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</si>
  <si>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</si>
  <si>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</si>
  <si>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</si>
  <si>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</si>
  <si>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</si>
  <si>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</si>
  <si>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</si>
  <si>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</si>
  <si>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</si>
  <si>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</si>
  <si>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</si>
  <si>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</si>
  <si>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</si>
  <si>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</si>
  <si>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</si>
  <si>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</si>
  <si>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</si>
  <si>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</si>
  <si>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</si>
  <si>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</si>
  <si>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</si>
  <si>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</si>
  <si>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</si>
  <si>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</si>
  <si>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</si>
  <si>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</si>
  <si>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</si>
  <si>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</si>
  <si>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</si>
  <si>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</si>
  <si>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</si>
  <si>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</si>
  <si>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</si>
  <si>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</si>
  <si>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</si>
  <si>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</si>
  <si>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</si>
  <si>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</si>
  <si>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</si>
  <si>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</si>
  <si>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</si>
  <si>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</si>
  <si>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</si>
  <si>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</si>
  <si>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</si>
  <si>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</si>
  <si>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</si>
  <si>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</si>
  <si>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</si>
  <si>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</si>
  <si>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</si>
  <si>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</si>
  <si>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</si>
  <si>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</si>
  <si>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</si>
  <si>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</si>
  <si>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</si>
  <si>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</si>
  <si>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</si>
  <si>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</si>
  <si>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</si>
  <si>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</si>
  <si>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</si>
  <si>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</si>
  <si>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</si>
  <si>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</si>
  <si>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</si>
  <si>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</si>
  <si>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</si>
  <si>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</si>
  <si>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</si>
  <si>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</si>
  <si>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</si>
  <si>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</si>
  <si>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</si>
  <si>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</si>
  <si>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</si>
  <si>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</si>
  <si>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</si>
  <si>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</si>
  <si>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</si>
  <si>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</si>
  <si>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</si>
  <si>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</si>
  <si>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</si>
  <si>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</si>
  <si>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</si>
  <si>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</si>
  <si>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</si>
  <si>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</si>
  <si>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</si>
  <si>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</si>
  <si>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</si>
  <si>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</si>
  <si>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</si>
  <si>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</si>
  <si>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</si>
  <si>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</si>
  <si>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</si>
  <si>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</si>
  <si>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</si>
  <si>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</si>
  <si>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</si>
  <si>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</si>
  <si>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</si>
  <si>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</si>
  <si>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</si>
  <si>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</si>
  <si>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</si>
  <si>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</si>
  <si>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</si>
  <si>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</si>
  <si>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</si>
  <si>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</si>
  <si>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</si>
  <si>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</si>
  <si>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</si>
  <si>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</si>
  <si>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</si>
  <si>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</si>
  <si>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</si>
  <si>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</si>
  <si>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</si>
  <si>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</si>
  <si>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</si>
  <si>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</si>
  <si>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</si>
  <si>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</si>
  <si>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</si>
  <si>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</si>
  <si>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</si>
  <si>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</si>
  <si>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</si>
  <si>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</si>
  <si>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</si>
  <si>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</si>
  <si>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</si>
  <si>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</si>
  <si>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</si>
  <si>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</si>
  <si>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</si>
  <si>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</si>
  <si>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</si>
  <si>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</si>
  <si>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</si>
  <si>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</si>
  <si>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</si>
  <si>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</si>
  <si>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</si>
  <si>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</si>
  <si>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</si>
  <si>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</si>
  <si>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</si>
  <si>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</si>
  <si>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</si>
  <si>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</si>
  <si>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</si>
  <si>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</si>
  <si>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</si>
  <si>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</si>
  <si>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</si>
  <si>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</si>
  <si>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</si>
  <si>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</si>
  <si>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</si>
  <si>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</si>
  <si>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</si>
  <si>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</si>
  <si>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</si>
  <si>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</si>
  <si>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</si>
  <si>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</si>
  <si>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</si>
  <si>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</si>
  <si>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</si>
  <si>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</si>
  <si>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</si>
  <si>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</si>
  <si>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</si>
  <si>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</si>
  <si>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</si>
  <si>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</si>
  <si>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</si>
  <si>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</si>
  <si>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</si>
  <si>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</si>
  <si>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</si>
  <si>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</si>
  <si>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</si>
  <si>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</si>
  <si>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</si>
  <si>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</si>
  <si>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</si>
  <si>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</si>
  <si>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</si>
  <si>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</si>
  <si>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</si>
  <si>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</si>
  <si>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</si>
  <si>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</si>
  <si>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</si>
  <si>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</si>
  <si>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</si>
  <si>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</si>
  <si>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</si>
  <si>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</si>
  <si>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</si>
  <si>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</si>
  <si>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</si>
  <si>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</si>
  <si>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</si>
  <si>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</si>
  <si>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</si>
  <si>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</si>
  <si>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</si>
  <si>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</si>
  <si>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</si>
  <si>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</si>
  <si>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</si>
  <si>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</si>
  <si>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</si>
  <si>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</si>
  <si>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</si>
  <si>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</si>
  <si>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</si>
  <si>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</si>
  <si>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</si>
  <si>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</si>
  <si>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</si>
  <si>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</si>
  <si>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</si>
  <si>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</si>
  <si>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</si>
  <si>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</si>
  <si>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</si>
  <si>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</si>
  <si>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</si>
  <si>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</si>
  <si>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</si>
  <si>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</si>
  <si>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</si>
  <si>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</si>
  <si>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</si>
  <si>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</si>
  <si>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</si>
  <si>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</si>
  <si>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</si>
  <si>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</si>
  <si>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</si>
  <si>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</si>
  <si>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</si>
  <si>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</si>
  <si>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</si>
  <si>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</si>
  <si>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</si>
  <si>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</si>
  <si>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</si>
  <si>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</si>
  <si>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</si>
  <si>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</si>
  <si>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</si>
  <si>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</si>
  <si>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</si>
  <si>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</si>
  <si>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</si>
  <si>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</si>
  <si>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</si>
  <si>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</si>
  <si>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</si>
  <si>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</si>
  <si>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</si>
  <si>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</si>
  <si>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</si>
  <si>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</si>
  <si>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</si>
  <si>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</si>
  <si>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</si>
  <si>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</si>
  <si>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</si>
  <si>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</si>
  <si>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</si>
  <si>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</si>
  <si>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</si>
  <si>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</si>
  <si>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</si>
  <si>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</si>
  <si>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</si>
  <si>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</si>
  <si>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</si>
  <si>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</si>
  <si>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</si>
  <si>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</si>
  <si>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</si>
  <si>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</si>
  <si>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</si>
  <si>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</si>
  <si>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</si>
  <si>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</si>
  <si>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</si>
  <si>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</si>
  <si>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</si>
  <si>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</si>
  <si>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</si>
  <si>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</si>
  <si>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</si>
  <si>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</si>
  <si>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</si>
  <si>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</si>
  <si>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</si>
  <si>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</si>
  <si>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</si>
  <si>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</si>
  <si>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</si>
  <si>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</si>
  <si>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</si>
  <si>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</si>
  <si>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</si>
  <si>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</si>
  <si>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</si>
  <si>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</si>
  <si>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</si>
  <si>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</si>
  <si>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</si>
  <si>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</si>
  <si>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</si>
  <si>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</si>
  <si>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</si>
  <si>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</si>
  <si>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</si>
  <si>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</si>
  <si>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</si>
  <si>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</si>
  <si>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</si>
  <si>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</si>
  <si>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</si>
  <si>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</si>
  <si>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</si>
  <si>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</si>
  <si>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</si>
  <si>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</si>
  <si>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</si>
  <si>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</si>
  <si>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</si>
  <si>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</si>
  <si>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</si>
  <si>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</si>
  <si>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</si>
  <si>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</si>
  <si>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</si>
  <si>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</si>
  <si>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</si>
  <si>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</si>
  <si>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</si>
  <si>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</si>
  <si>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</si>
  <si>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</si>
  <si>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</si>
  <si>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</si>
  <si>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</si>
  <si>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</si>
  <si>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</si>
  <si>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</si>
  <si>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</si>
  <si>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</si>
  <si>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</si>
  <si>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</si>
  <si>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</si>
  <si>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</si>
  <si>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</si>
  <si>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</si>
  <si>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</si>
  <si>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</si>
  <si>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</si>
  <si>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</si>
  <si>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</si>
  <si>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</si>
  <si>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</si>
  <si>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</si>
  <si>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</si>
  <si>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</si>
  <si>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</si>
  <si>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</si>
  <si>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</si>
  <si>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</si>
  <si>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</si>
  <si>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</si>
  <si>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</si>
  <si>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</si>
  <si>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</si>
  <si>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</si>
  <si>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</si>
  <si>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</si>
  <si>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</si>
  <si>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</si>
  <si>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</si>
  <si>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</si>
  <si>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</si>
  <si>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</si>
  <si>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</si>
  <si>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</si>
  <si>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</si>
  <si>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</si>
  <si>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</si>
  <si>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</si>
  <si>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</si>
  <si>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</si>
  <si>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</si>
  <si>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</si>
  <si>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</si>
  <si>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</si>
  <si>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</si>
  <si>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</si>
  <si>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</si>
  <si>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</si>
  <si>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</si>
  <si>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</si>
  <si>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</si>
  <si>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</si>
  <si>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</si>
  <si>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</si>
  <si>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</si>
  <si>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</si>
  <si>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</si>
  <si>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</si>
  <si>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</si>
  <si>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</si>
  <si>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</si>
  <si>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</si>
  <si>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</si>
  <si>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</si>
  <si>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</si>
  <si>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</si>
  <si>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</si>
  <si>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</si>
  <si>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</si>
  <si>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</si>
  <si>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</si>
  <si>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</si>
  <si>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</si>
  <si>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</si>
  <si>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</si>
  <si>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</si>
  <si>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</si>
  <si>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</si>
  <si>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</si>
  <si>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</si>
  <si>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</si>
  <si>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</si>
  <si>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</si>
  <si>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</si>
  <si>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</si>
  <si>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</si>
  <si>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</si>
  <si>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</si>
  <si>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</si>
  <si>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</si>
  <si>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</si>
  <si>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</si>
  <si>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</si>
  <si>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</si>
  <si>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</si>
  <si>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</si>
  <si>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</si>
  <si>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</si>
  <si>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</si>
  <si>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</si>
  <si>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</si>
  <si>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</si>
  <si>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</si>
  <si>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</si>
  <si>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</si>
  <si>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</si>
  <si>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</si>
  <si>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</si>
  <si>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</si>
  <si>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</si>
  <si>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</si>
  <si>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</si>
  <si>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</si>
  <si>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</si>
  <si>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</si>
  <si>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</si>
  <si>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</si>
  <si>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</si>
  <si>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</si>
  <si>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</si>
  <si>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</si>
  <si>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</si>
  <si>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</si>
  <si>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</si>
  <si>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</si>
  <si>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</si>
  <si>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</si>
  <si>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</si>
  <si>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</si>
  <si>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</si>
  <si>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</si>
  <si>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</si>
  <si>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</si>
  <si>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</si>
  <si>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</si>
  <si>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</si>
  <si>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</si>
  <si>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</si>
  <si>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</si>
  <si>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</si>
  <si>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</si>
  <si>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</si>
  <si>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</si>
  <si>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</si>
  <si>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</si>
  <si>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</si>
  <si>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</si>
  <si>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</si>
  <si>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</si>
  <si>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</si>
  <si>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</si>
  <si>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</si>
  <si>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</si>
  <si>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</si>
  <si>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</si>
  <si>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</si>
  <si>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</si>
  <si>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</si>
  <si>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</si>
  <si>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</si>
  <si>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</si>
  <si>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</si>
  <si>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</si>
  <si>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</si>
  <si>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</si>
  <si>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</si>
  <si>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</si>
  <si>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</si>
  <si>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</si>
  <si>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</si>
  <si>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</si>
  <si>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</si>
  <si>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</si>
  <si>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</si>
  <si>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</si>
  <si>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</si>
  <si>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</si>
  <si>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</si>
  <si>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</si>
  <si>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</si>
  <si>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</si>
  <si>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</si>
  <si>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</si>
  <si>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</si>
  <si>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</si>
  <si>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</si>
  <si>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</si>
  <si>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</si>
  <si>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</si>
  <si>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</si>
  <si>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</si>
  <si>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</si>
  <si>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</si>
  <si>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</si>
  <si>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</si>
  <si>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</si>
  <si>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</si>
  <si>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</si>
  <si>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</si>
  <si>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</si>
  <si>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</si>
  <si>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</si>
  <si>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</si>
  <si>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</si>
  <si>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</si>
  <si>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</si>
  <si>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</si>
  <si>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</si>
  <si>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</si>
  <si>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</si>
  <si>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</si>
  <si>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</si>
  <si>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</si>
  <si>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</si>
  <si>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</si>
  <si>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</si>
  <si>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</si>
  <si>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</si>
  <si>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</si>
  <si>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</si>
  <si>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</si>
  <si>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</si>
  <si>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</si>
  <si>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</si>
  <si>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</si>
  <si>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</si>
  <si>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</si>
  <si>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</si>
  <si>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</si>
  <si>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</si>
  <si>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</si>
  <si>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</si>
  <si>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</si>
  <si>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</si>
  <si>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</si>
  <si>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</si>
  <si>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</si>
  <si>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</si>
  <si>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</si>
  <si>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</si>
  <si>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</si>
  <si>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</si>
  <si>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</si>
  <si>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</si>
  <si>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</si>
  <si>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</si>
  <si>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</si>
  <si>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</si>
  <si>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</si>
  <si>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</si>
  <si>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</si>
  <si>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</si>
  <si>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</si>
  <si>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</si>
  <si>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</si>
  <si>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</si>
  <si>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</si>
  <si>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</si>
  <si>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</si>
  <si>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</si>
  <si>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</si>
  <si>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</si>
  <si>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</si>
  <si>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</si>
  <si>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</si>
  <si>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</si>
  <si>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</si>
  <si>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</si>
  <si>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</si>
  <si>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</si>
  <si>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</si>
  <si>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</si>
  <si>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</si>
  <si>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</si>
  <si>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</si>
  <si>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</si>
  <si>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</si>
  <si>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</si>
  <si>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</si>
  <si>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</si>
  <si>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</si>
  <si>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</si>
  <si>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</si>
  <si>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</si>
  <si>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</si>
  <si>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</si>
  <si>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</si>
  <si>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</si>
  <si>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</si>
  <si>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</si>
  <si>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</si>
  <si>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</si>
  <si>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</si>
  <si>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</si>
  <si>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</si>
  <si>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</si>
  <si>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</si>
  <si>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</si>
  <si>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</si>
  <si>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</si>
  <si>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</si>
  <si>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</si>
  <si>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</si>
  <si>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</si>
  <si>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</si>
  <si>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</si>
  <si>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</si>
  <si>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</si>
  <si>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</si>
  <si>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</si>
  <si>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</si>
  <si>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</si>
  <si>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</si>
  <si>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</si>
  <si>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</si>
  <si>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</si>
  <si>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</si>
  <si>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</si>
  <si>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</si>
  <si>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</si>
  <si>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</si>
  <si>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</si>
  <si>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</si>
  <si>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</si>
  <si>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</si>
  <si>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</si>
  <si>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</si>
  <si>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</si>
  <si>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</si>
  <si>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</si>
  <si>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</si>
  <si>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</si>
  <si>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</si>
  <si>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</si>
  <si>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</si>
  <si>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</si>
  <si>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</si>
  <si>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</si>
  <si>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</si>
  <si>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</si>
  <si>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</si>
  <si>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</si>
  <si>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</si>
  <si>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</si>
  <si>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</si>
  <si>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</si>
  <si>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</si>
  <si>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</si>
  <si>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</si>
  <si>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</si>
  <si>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</si>
  <si>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</si>
  <si>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</si>
  <si>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</si>
  <si>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</si>
  <si>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</si>
  <si>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</si>
  <si>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</si>
  <si>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</si>
  <si>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</si>
  <si>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</si>
  <si>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</si>
  <si>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</si>
  <si>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</si>
  <si>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</si>
  <si>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</si>
  <si>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</si>
  <si>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</si>
  <si>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</si>
  <si>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</si>
  <si>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</si>
  <si>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</si>
  <si>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</si>
  <si>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</si>
  <si>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</si>
  <si>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</si>
  <si>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</si>
  <si>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</si>
  <si>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</si>
  <si>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</si>
  <si>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</si>
  <si>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</si>
  <si>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</si>
  <si>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</si>
  <si>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</si>
  <si>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</si>
  <si>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</si>
  <si>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</si>
  <si>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</si>
  <si>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</si>
  <si>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</si>
  <si>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</si>
  <si>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</si>
  <si>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</si>
  <si>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</si>
  <si>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</si>
  <si>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</si>
  <si>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</si>
  <si>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</si>
  <si>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</si>
  <si>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</si>
  <si>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</si>
  <si>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</si>
  <si>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</si>
  <si>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</si>
  <si>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</si>
  <si>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</si>
  <si>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</si>
  <si>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</si>
  <si>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</si>
  <si>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</si>
  <si>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</si>
  <si>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</si>
  <si>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</si>
  <si>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</si>
  <si>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</si>
  <si>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</si>
  <si>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</si>
  <si>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</si>
  <si>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</si>
  <si>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</si>
  <si>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</si>
  <si>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</si>
  <si>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</si>
  <si>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</si>
  <si>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</si>
  <si>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</si>
  <si>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</si>
  <si>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</si>
  <si>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</si>
  <si>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</si>
  <si>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</si>
  <si>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</si>
  <si>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</si>
  <si>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</si>
  <si>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</si>
  <si>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</si>
  <si>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</si>
  <si>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</si>
  <si>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</si>
  <si>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</si>
  <si>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</si>
  <si>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</si>
  <si>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</si>
  <si>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</si>
  <si>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</si>
  <si>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</si>
  <si>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</si>
  <si>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</si>
  <si>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</si>
  <si>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</si>
  <si>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</si>
  <si>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</si>
  <si>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</si>
  <si>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</si>
  <si>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</si>
  <si>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</si>
  <si>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</si>
  <si>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</si>
  <si>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</si>
  <si>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</si>
  <si>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</si>
  <si>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</si>
  <si>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</si>
  <si>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</si>
  <si>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</si>
  <si>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</si>
  <si>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</si>
  <si>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</si>
  <si>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</si>
  <si>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</si>
  <si>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</si>
  <si>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</si>
  <si>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</si>
  <si>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</si>
  <si>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</si>
  <si>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</si>
  <si>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</si>
  <si>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</si>
  <si>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</si>
  <si>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</si>
  <si>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</si>
  <si>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</si>
  <si>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</si>
  <si>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</si>
  <si>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</si>
  <si>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</si>
  <si>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</si>
  <si>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</si>
  <si>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</si>
  <si>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</si>
  <si>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</si>
  <si>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</si>
  <si>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</si>
  <si>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</si>
  <si>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</si>
  <si>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</si>
  <si>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</si>
  <si>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</si>
  <si>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</si>
  <si>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</si>
  <si>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</si>
  <si>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</si>
  <si>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</si>
  <si>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</si>
  <si>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</si>
  <si>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</si>
  <si>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</si>
  <si>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</si>
  <si>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</si>
  <si>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</si>
  <si>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</si>
  <si>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</si>
  <si>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</si>
  <si>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</si>
  <si>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</si>
  <si>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</si>
  <si>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</si>
  <si>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</si>
  <si>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</si>
  <si>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</si>
  <si>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</si>
  <si>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</si>
  <si>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</si>
  <si>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</si>
  <si>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</si>
  <si>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</si>
  <si>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</si>
  <si>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</si>
  <si>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</si>
  <si>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</si>
  <si>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</si>
  <si>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</si>
  <si>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</si>
  <si>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</si>
  <si>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</si>
  <si>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</si>
  <si>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</si>
  <si>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</si>
  <si>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</si>
  <si>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</si>
  <si>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</si>
  <si>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</si>
  <si>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</si>
  <si>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</si>
  <si>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</si>
  <si>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</si>
  <si>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</si>
  <si>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</si>
  <si>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</si>
  <si>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</si>
  <si>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</si>
  <si>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</si>
  <si>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</si>
  <si>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</si>
  <si>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</si>
  <si>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</si>
  <si>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</si>
  <si>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</si>
  <si>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</si>
  <si>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</si>
  <si>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</si>
  <si>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</si>
  <si>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</si>
  <si>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</si>
  <si>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</si>
  <si>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</si>
  <si>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</si>
  <si>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</si>
  <si>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</si>
  <si>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</si>
  <si>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</si>
  <si>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</si>
  <si>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</si>
  <si>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</si>
  <si>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</si>
  <si>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</si>
  <si>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</si>
  <si>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</si>
  <si>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</si>
  <si>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</si>
  <si>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</si>
  <si>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</si>
  <si>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</si>
  <si>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</si>
  <si>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</si>
  <si>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</si>
  <si>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</si>
  <si>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</si>
  <si>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</si>
  <si>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</si>
  <si>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</si>
  <si>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</si>
  <si>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</si>
  <si>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</si>
  <si>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</si>
  <si>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</si>
  <si>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</si>
  <si>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</si>
  <si>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</si>
  <si>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</si>
  <si>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</si>
  <si>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</si>
  <si>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</si>
  <si>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</si>
  <si>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</si>
  <si>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</si>
  <si>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</si>
  <si>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</si>
  <si>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</si>
  <si>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</si>
  <si>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</si>
  <si>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</si>
  <si>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</si>
  <si>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</si>
  <si>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</si>
  <si>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</si>
  <si>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</si>
  <si>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</si>
  <si>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</si>
  <si>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</si>
  <si>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</si>
  <si>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</si>
  <si>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</si>
  <si>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</si>
  <si>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</si>
  <si>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</si>
  <si>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</si>
  <si>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</si>
  <si>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</si>
  <si>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</si>
  <si>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</si>
  <si>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</si>
  <si>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</si>
  <si>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</si>
  <si>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</si>
  <si>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</si>
  <si>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</si>
  <si>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</si>
  <si>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</si>
  <si>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</si>
  <si>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</si>
  <si>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</si>
  <si>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</si>
  <si>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</si>
  <si>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</si>
  <si>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</si>
  <si>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</si>
  <si>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</si>
  <si>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</si>
  <si>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</si>
  <si>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</si>
  <si>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</si>
  <si>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</si>
  <si>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</si>
  <si>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</si>
  <si>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</si>
  <si>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</si>
  <si>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</si>
  <si>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</si>
  <si>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</si>
  <si>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</si>
  <si>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</si>
  <si>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</si>
  <si>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</si>
  <si>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</si>
  <si>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</si>
  <si>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</si>
  <si>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</si>
  <si>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</si>
  <si>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</si>
  <si>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</si>
  <si>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</si>
  <si>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</si>
  <si>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</si>
  <si>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</si>
  <si>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</si>
  <si>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</si>
  <si>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</si>
  <si>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</si>
  <si>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</si>
  <si>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</si>
  <si>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</si>
  <si>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</si>
  <si>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</si>
  <si>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</si>
  <si>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</si>
  <si>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</si>
  <si>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</si>
  <si>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</si>
  <si>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</si>
  <si>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</si>
  <si>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</si>
  <si>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</si>
  <si>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</si>
  <si>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</si>
  <si>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</si>
  <si>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</si>
  <si>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</si>
  <si>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</si>
  <si>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</si>
  <si>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</si>
  <si>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</si>
  <si>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</si>
  <si>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</si>
  <si>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</si>
  <si>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</si>
  <si>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</si>
  <si>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</si>
  <si>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</si>
  <si>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</si>
  <si>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</si>
  <si>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</si>
  <si>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</si>
  <si>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</si>
  <si>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</si>
  <si>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</si>
  <si>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</si>
  <si>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</si>
  <si>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</si>
  <si>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</si>
  <si>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</si>
  <si>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</si>
  <si>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</si>
  <si>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</si>
  <si>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</si>
  <si>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</si>
  <si>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</si>
  <si>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</si>
  <si>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</si>
  <si>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</si>
  <si>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</si>
  <si>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</si>
  <si>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</si>
  <si>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</si>
  <si>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</si>
  <si>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</si>
  <si>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</si>
  <si>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</si>
  <si>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</si>
  <si>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</si>
  <si>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</si>
  <si>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</si>
  <si>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</si>
  <si>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</si>
  <si>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</si>
  <si>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</si>
  <si>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</si>
  <si>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</si>
  <si>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</si>
  <si>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</si>
  <si>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</si>
  <si>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</si>
  <si>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</si>
  <si>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</si>
  <si>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</si>
  <si>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</si>
  <si>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</si>
  <si>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</si>
  <si>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</si>
  <si>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</si>
  <si>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</si>
  <si>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</si>
  <si>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</si>
  <si>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</si>
  <si>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</si>
  <si>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</si>
  <si>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</si>
  <si>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</si>
  <si>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</si>
  <si>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</si>
  <si>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</si>
  <si>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</si>
  <si>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</si>
  <si>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</si>
  <si>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</si>
  <si>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</si>
  <si>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</si>
  <si>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</si>
  <si>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</si>
  <si>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</si>
  <si>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</si>
  <si>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</si>
  <si>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</si>
  <si>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</si>
  <si>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</si>
  <si>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</si>
  <si>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</si>
  <si>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</si>
  <si>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</si>
  <si>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</si>
  <si>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</si>
  <si>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</si>
  <si>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</si>
  <si>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</si>
  <si>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</si>
  <si>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</si>
  <si>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</si>
  <si>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</si>
  <si>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</si>
  <si>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</si>
  <si>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</si>
  <si>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</si>
  <si>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</si>
  <si>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</si>
  <si>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</si>
  <si>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</si>
  <si>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</si>
  <si>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</si>
  <si>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</si>
  <si>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</si>
  <si>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</si>
  <si>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</si>
  <si>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</si>
  <si>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</si>
  <si>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</si>
  <si>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</si>
  <si>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</si>
  <si>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</si>
  <si>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</si>
  <si>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</si>
  <si>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</si>
  <si>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</si>
  <si>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</si>
  <si>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</si>
  <si>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</si>
  <si>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</si>
  <si>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</si>
  <si>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</si>
  <si>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</si>
  <si>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</si>
  <si>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</si>
  <si>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</si>
  <si>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</si>
  <si>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</si>
  <si>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</si>
  <si>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</si>
  <si>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</si>
  <si>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</si>
  <si>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</si>
  <si>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</si>
  <si>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</si>
  <si>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</si>
  <si>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</si>
  <si>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</si>
  <si>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</si>
  <si>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</si>
  <si>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</si>
  <si>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</si>
  <si>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</si>
  <si>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</si>
  <si>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</si>
  <si>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</si>
  <si>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</si>
  <si>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</si>
  <si>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</si>
  <si>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</si>
  <si>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</si>
  <si>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</si>
  <si>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</si>
  <si>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</si>
  <si>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</si>
  <si>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</si>
  <si>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</si>
  <si>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</si>
  <si>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</si>
  <si>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</si>
  <si>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</si>
  <si>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</si>
  <si>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</si>
  <si>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</si>
  <si>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</si>
  <si>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</si>
  <si>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</si>
  <si>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</si>
  <si>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</si>
  <si>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</si>
  <si>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</si>
  <si>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</si>
  <si>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</si>
  <si>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</si>
  <si>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</si>
  <si>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</si>
  <si>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</si>
  <si>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</si>
  <si>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</si>
  <si>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</si>
  <si>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</si>
  <si>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</si>
  <si>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</si>
  <si>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</si>
  <si>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</si>
  <si>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</si>
  <si>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</si>
  <si>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</si>
  <si>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</si>
  <si>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</si>
  <si>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</si>
  <si>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</si>
  <si>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</si>
  <si>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</si>
  <si>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</si>
  <si>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</si>
  <si>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</si>
  <si>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</si>
  <si>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</si>
  <si>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</si>
  <si>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</si>
  <si>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</si>
  <si>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</si>
  <si>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</si>
  <si>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</si>
  <si>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</si>
  <si>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</si>
  <si>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</si>
  <si>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</si>
  <si>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</si>
  <si>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</si>
  <si>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</si>
  <si>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</si>
  <si>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</si>
  <si>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</si>
  <si>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</si>
  <si>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</si>
  <si>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</si>
  <si>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</si>
  <si>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</si>
  <si>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</si>
  <si>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</si>
  <si>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</si>
  <si>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</si>
  <si>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</si>
  <si>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</si>
  <si>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</si>
  <si>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</si>
  <si>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</si>
  <si>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</si>
  <si>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</si>
  <si>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</si>
  <si>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</si>
  <si>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</si>
  <si>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</si>
  <si>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</si>
  <si>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</si>
  <si>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</si>
  <si>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</si>
  <si>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</si>
  <si>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</si>
  <si>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</si>
  <si>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</si>
  <si>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</si>
  <si>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</si>
  <si>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</si>
  <si>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</si>
  <si>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</si>
  <si>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</si>
  <si>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</si>
  <si>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</si>
  <si>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</si>
  <si>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</si>
  <si>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</si>
  <si>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</si>
  <si>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</si>
  <si>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</si>
  <si>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</si>
  <si>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</si>
  <si>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</si>
  <si>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</si>
  <si>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</si>
  <si>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</si>
  <si>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</si>
  <si>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</si>
  <si>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</si>
  <si>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</si>
  <si>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</si>
  <si>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</si>
  <si>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</si>
  <si>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</si>
  <si>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</si>
  <si>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</si>
  <si>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</si>
  <si>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</si>
  <si>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</si>
  <si>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</si>
  <si>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</si>
  <si>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</si>
  <si>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</si>
  <si>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</si>
  <si>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</si>
  <si>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</si>
  <si>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</si>
  <si>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</si>
  <si>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</si>
  <si>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</si>
  <si>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</si>
  <si>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</si>
  <si>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</si>
  <si>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</si>
  <si>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</si>
  <si>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</si>
  <si>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</si>
  <si>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</si>
  <si>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</si>
  <si>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</si>
  <si>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</si>
  <si>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</si>
  <si>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</si>
  <si>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</si>
  <si>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</si>
  <si>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</si>
  <si>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</si>
  <si>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</si>
  <si>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</si>
  <si>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</si>
  <si>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</si>
  <si>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</si>
  <si>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</si>
  <si>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</si>
  <si>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</si>
  <si>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</si>
  <si>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</si>
  <si>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</si>
  <si>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</si>
  <si>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</si>
  <si>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</si>
  <si>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</si>
  <si>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</si>
  <si>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</si>
  <si>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</si>
  <si>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</si>
  <si>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</si>
  <si>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</si>
  <si>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</si>
  <si>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</si>
  <si>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</si>
  <si>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</si>
  <si>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</si>
  <si>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</si>
  <si>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</si>
  <si>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</si>
  <si>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</si>
  <si>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</si>
  <si>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</si>
  <si>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</si>
  <si>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</si>
  <si>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</si>
  <si>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</si>
  <si>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</si>
  <si>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</si>
  <si>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</si>
  <si>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</si>
  <si>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</si>
  <si>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</si>
  <si>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</si>
  <si>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</si>
  <si>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</si>
  <si>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</si>
  <si>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</si>
  <si>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</si>
  <si>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</si>
  <si>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</si>
  <si>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</si>
  <si>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</si>
  <si>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</si>
  <si>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</si>
  <si>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</si>
  <si>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</si>
  <si>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</si>
  <si>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</si>
  <si>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</si>
  <si>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</si>
  <si>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</si>
  <si>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</si>
  <si>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</si>
  <si>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</si>
  <si>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</si>
  <si>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</si>
  <si>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</si>
  <si>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</si>
  <si>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</si>
  <si>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</si>
  <si>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</si>
  <si>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</si>
  <si>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</si>
  <si>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</si>
  <si>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</si>
  <si>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</si>
  <si>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</si>
  <si>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</si>
  <si>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</si>
  <si>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</si>
  <si>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</si>
  <si>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</si>
  <si>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</si>
  <si>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</si>
  <si>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</si>
  <si>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</si>
  <si>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</si>
  <si>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</si>
  <si>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</si>
  <si>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</si>
  <si>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</si>
  <si>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</si>
  <si>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</si>
  <si>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</si>
  <si>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</si>
  <si>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</si>
  <si>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</si>
  <si>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</si>
  <si>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</si>
  <si>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</si>
  <si>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</si>
  <si>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</si>
  <si>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</si>
  <si>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</si>
  <si>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</si>
  <si>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</si>
  <si>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</si>
  <si>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</si>
  <si>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</si>
  <si>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</si>
  <si>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</si>
  <si>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</si>
  <si>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</si>
  <si>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</si>
  <si>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</si>
  <si>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</si>
  <si>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</si>
  <si>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</si>
  <si>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</si>
  <si>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</si>
  <si>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</si>
  <si>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</si>
  <si>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</si>
  <si>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</si>
  <si>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</si>
  <si>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</si>
  <si>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</si>
  <si>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</si>
  <si>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</si>
  <si>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</si>
  <si>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</si>
  <si>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</si>
  <si>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</si>
  <si>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</si>
  <si>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</si>
  <si>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</si>
  <si>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</si>
  <si>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</si>
  <si>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</si>
  <si>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</si>
  <si>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</si>
  <si>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</si>
  <si>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</si>
  <si>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</si>
  <si>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</si>
  <si>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</si>
  <si>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</si>
  <si>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</si>
  <si>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</si>
  <si>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</si>
  <si>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</si>
  <si>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</si>
  <si>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</si>
  <si>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</si>
  <si>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</si>
  <si>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</si>
  <si>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</si>
  <si>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</si>
  <si>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</si>
  <si>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</si>
  <si>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</si>
  <si>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</si>
  <si>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</si>
  <si>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</si>
  <si>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</si>
  <si>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</si>
  <si>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</si>
  <si>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</si>
  <si>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</si>
  <si>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</si>
  <si>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</si>
  <si>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</si>
  <si>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</si>
  <si>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</si>
  <si>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</si>
  <si>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</si>
  <si>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</si>
  <si>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</si>
  <si>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</si>
  <si>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</si>
  <si>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</si>
  <si>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</si>
  <si>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</si>
  <si>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</si>
  <si>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</si>
  <si>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</si>
  <si>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</si>
  <si>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</si>
  <si>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</si>
  <si>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</si>
  <si>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</si>
  <si>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</si>
  <si>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</si>
  <si>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</si>
  <si>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</si>
  <si>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</si>
  <si>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</si>
  <si>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</si>
  <si>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</si>
  <si>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</si>
  <si>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</si>
  <si>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</si>
  <si>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</si>
  <si>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</si>
  <si>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</si>
  <si>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</si>
  <si>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</si>
  <si>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</si>
  <si>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</si>
  <si>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</si>
  <si>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</si>
  <si>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</si>
  <si>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</si>
  <si>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</si>
  <si>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</si>
  <si>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</si>
  <si>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</si>
  <si>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</si>
  <si>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</si>
  <si>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</si>
  <si>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</si>
  <si>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</si>
  <si>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</si>
  <si>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</si>
  <si>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</si>
  <si>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</si>
  <si>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</si>
  <si>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</si>
  <si>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</si>
  <si>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</si>
  <si>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</si>
  <si>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</si>
  <si>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</si>
  <si>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</si>
  <si>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</si>
  <si>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</si>
  <si>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</si>
  <si>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</si>
  <si>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</si>
  <si>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</si>
  <si>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</si>
  <si>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</si>
  <si>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</si>
  <si>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</si>
  <si>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</si>
  <si>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</si>
  <si>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</si>
  <si>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</si>
  <si>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</si>
  <si>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</si>
  <si>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</si>
  <si>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</si>
  <si>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</si>
  <si>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</si>
  <si>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</si>
  <si>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</si>
  <si>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</si>
  <si>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</si>
  <si>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</si>
  <si>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</si>
  <si>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</si>
  <si>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</si>
  <si>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</si>
  <si>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</si>
  <si>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</si>
  <si>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</si>
  <si>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</si>
  <si>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</si>
  <si>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</si>
  <si>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</si>
  <si>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</si>
  <si>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</si>
  <si>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</si>
  <si>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</si>
  <si>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</si>
  <si>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</si>
  <si>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</si>
  <si>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</si>
  <si>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</si>
  <si>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</si>
  <si>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</si>
  <si>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</si>
  <si>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</si>
  <si>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</si>
  <si>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</si>
  <si>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</si>
  <si>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</si>
  <si>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</si>
  <si>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</si>
  <si>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</si>
  <si>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</si>
  <si>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</si>
  <si>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</si>
  <si>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</si>
  <si>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</si>
  <si>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</si>
  <si>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</si>
  <si>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</si>
  <si>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</si>
  <si>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</si>
  <si>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</si>
  <si>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</si>
  <si>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</si>
  <si>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</si>
  <si>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</si>
  <si>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</si>
  <si>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</si>
  <si>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</si>
  <si>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</si>
  <si>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</si>
  <si>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</si>
  <si>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</si>
  <si>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</si>
  <si>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</si>
  <si>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</si>
  <si>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</si>
  <si>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</si>
  <si>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</si>
  <si>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</si>
  <si>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</si>
  <si>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</si>
  <si>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</si>
  <si>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</si>
  <si>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</si>
  <si>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</si>
  <si>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</si>
  <si>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</si>
  <si>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</si>
  <si>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</si>
  <si>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</si>
  <si>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</si>
  <si>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</si>
  <si>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</si>
  <si>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</si>
  <si>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</si>
  <si>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</si>
  <si>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</si>
  <si>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</si>
  <si>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</si>
  <si>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</si>
  <si>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</si>
  <si>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</si>
  <si>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</si>
  <si>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</si>
  <si>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</si>
  <si>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</si>
  <si>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</si>
  <si>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</si>
  <si>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</si>
  <si>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</si>
  <si>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</si>
  <si>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</si>
  <si>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</si>
  <si>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</si>
  <si>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</si>
  <si>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</si>
  <si>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</si>
  <si>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</si>
  <si>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</si>
  <si>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</si>
  <si>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</si>
  <si>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</si>
  <si>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</si>
  <si>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</si>
  <si>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</si>
  <si>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</si>
  <si>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</si>
  <si>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</si>
  <si>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</si>
  <si>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</si>
  <si>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</si>
  <si>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</si>
  <si>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</si>
  <si>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</si>
  <si>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</si>
  <si>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</si>
  <si>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</si>
  <si>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</si>
  <si>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</si>
  <si>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</si>
  <si>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</si>
  <si>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</si>
  <si>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</si>
  <si>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</si>
  <si>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</si>
  <si>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</si>
  <si>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</si>
  <si>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</si>
  <si>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</si>
  <si>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</si>
  <si>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</si>
  <si>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</si>
  <si>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</si>
  <si>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</si>
  <si>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</si>
  <si>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</si>
  <si>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</si>
  <si>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</si>
  <si>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</si>
  <si>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</si>
  <si>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</si>
  <si>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</si>
  <si>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</si>
  <si>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</si>
  <si>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</si>
  <si>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</si>
  <si>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</si>
  <si>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</si>
  <si>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</si>
  <si>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</si>
  <si>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</si>
  <si>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</si>
  <si>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</si>
  <si>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</si>
  <si>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</si>
  <si>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</si>
  <si>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</si>
  <si>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</si>
  <si>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</si>
  <si>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</si>
  <si>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</si>
  <si>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</si>
  <si>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</si>
  <si>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</si>
  <si>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</si>
  <si>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</si>
  <si>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</si>
  <si>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</si>
  <si>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</si>
  <si>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</si>
  <si>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</si>
  <si>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</si>
  <si>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</si>
  <si>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</si>
  <si>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</si>
  <si>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</si>
  <si>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</si>
  <si>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</si>
  <si>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</si>
  <si>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</si>
  <si>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</si>
  <si>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</si>
  <si>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</si>
  <si>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</si>
  <si>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</si>
  <si>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</si>
  <si>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</si>
  <si>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</si>
  <si>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</si>
  <si>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</si>
  <si>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</si>
  <si>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</si>
  <si>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</si>
  <si>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</si>
  <si>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</si>
  <si>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</si>
  <si>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</si>
  <si>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</si>
  <si>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</si>
  <si>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</si>
  <si>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</si>
  <si>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</si>
  <si>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</si>
  <si>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</si>
  <si>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</si>
  <si>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</si>
  <si>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</si>
  <si>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</si>
  <si>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</si>
  <si>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</si>
  <si>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</si>
  <si>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</si>
  <si>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</si>
  <si>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</si>
  <si>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</si>
  <si>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</si>
  <si>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</si>
  <si>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</si>
  <si>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</si>
  <si>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</si>
  <si>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</si>
  <si>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</si>
  <si>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</si>
  <si>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</si>
  <si>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</si>
  <si>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</si>
  <si>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</si>
  <si>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</si>
  <si>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</si>
  <si>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</si>
  <si>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</si>
  <si>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</si>
  <si>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</si>
  <si>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</si>
  <si>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</si>
  <si>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</si>
  <si>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</si>
  <si>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</si>
  <si>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</si>
  <si>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</si>
  <si>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</si>
  <si>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</si>
  <si>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</si>
  <si>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</si>
  <si>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</si>
  <si>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</si>
  <si>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</si>
  <si>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</si>
  <si>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</si>
  <si>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</si>
  <si>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</si>
  <si>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</si>
  <si>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</si>
  <si>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</si>
  <si>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</si>
  <si>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</si>
  <si>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</si>
  <si>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</si>
  <si>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</si>
  <si>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</si>
  <si>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</si>
  <si>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</si>
  <si>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</si>
  <si>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</si>
  <si>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</si>
  <si>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</si>
  <si>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</si>
  <si>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</si>
  <si>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</si>
  <si>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</si>
  <si>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</si>
  <si>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</si>
  <si>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</si>
  <si>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</si>
  <si>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</si>
  <si>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</si>
  <si>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</si>
  <si>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</si>
  <si>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</si>
  <si>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</si>
  <si>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</si>
  <si>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</si>
  <si>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</si>
  <si>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</si>
  <si>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</si>
  <si>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</si>
  <si>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</si>
  <si>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</si>
  <si>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</si>
  <si>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</si>
  <si>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</si>
  <si>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</si>
  <si>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</si>
  <si>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</si>
  <si>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</si>
  <si>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</si>
  <si>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</si>
  <si>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</si>
  <si>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</si>
  <si>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</si>
  <si>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</si>
  <si>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</si>
  <si>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</si>
  <si>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</si>
  <si>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</si>
  <si>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</si>
  <si>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</si>
  <si>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</si>
  <si>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</si>
  <si>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</si>
  <si>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</si>
  <si>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</si>
  <si>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</si>
  <si>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</si>
  <si>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</si>
  <si>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</si>
  <si>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</si>
  <si>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</si>
  <si>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</si>
  <si>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</si>
  <si>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</si>
  <si>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</si>
  <si>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</si>
  <si>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</si>
  <si>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</si>
  <si>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</si>
  <si>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</si>
  <si>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</si>
  <si>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</si>
  <si>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</si>
  <si>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</si>
  <si>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</si>
  <si>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</si>
  <si>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</si>
  <si>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</si>
  <si>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</si>
  <si>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</si>
  <si>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</si>
  <si>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</si>
  <si>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</si>
  <si>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</si>
  <si>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</si>
  <si>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</si>
  <si>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</si>
  <si>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</si>
  <si>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</si>
  <si>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</si>
  <si>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</si>
  <si>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</si>
  <si>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</si>
  <si>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</si>
  <si>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</si>
  <si>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</si>
  <si>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</si>
  <si>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</si>
  <si>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</si>
  <si>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</si>
  <si>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</si>
  <si>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</si>
  <si>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</si>
  <si>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</si>
  <si>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</si>
  <si>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</si>
  <si>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</si>
  <si>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</si>
  <si>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</si>
  <si>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</si>
  <si>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</si>
  <si>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</si>
  <si>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</si>
  <si>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</si>
  <si>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</si>
  <si>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</si>
  <si>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</si>
  <si>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</si>
  <si>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</si>
  <si>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</si>
  <si>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</si>
  <si>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</si>
  <si>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</si>
  <si>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</si>
  <si>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</si>
  <si>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</si>
  <si>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</si>
  <si>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</si>
  <si>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</si>
  <si>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</si>
  <si>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</si>
  <si>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</si>
  <si>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</si>
  <si>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</si>
  <si>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</si>
  <si>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</si>
  <si>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</si>
  <si>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</si>
  <si>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</si>
  <si>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</si>
  <si>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</si>
  <si>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</si>
  <si>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</si>
  <si>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</si>
  <si>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</si>
  <si>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</si>
  <si>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</si>
  <si>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</si>
  <si>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</si>
  <si>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</si>
  <si>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</si>
  <si>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</si>
  <si>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</si>
  <si>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</si>
  <si>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</si>
  <si>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</si>
  <si>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</si>
  <si>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</si>
  <si>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</si>
  <si>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</si>
  <si>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</si>
  <si>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</si>
  <si>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</si>
  <si>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</si>
  <si>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</si>
  <si>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</si>
  <si>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</si>
  <si>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</si>
  <si>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</si>
  <si>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</si>
  <si>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</si>
  <si>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</si>
  <si>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</si>
  <si>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</si>
  <si>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</si>
  <si>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</si>
  <si>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</si>
  <si>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</si>
  <si>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</si>
  <si>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</si>
  <si>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</si>
  <si>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</si>
  <si>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</si>
  <si>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</si>
  <si>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</si>
  <si>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</si>
  <si>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</si>
  <si>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</si>
  <si>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</si>
  <si>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</si>
  <si>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</si>
  <si>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</si>
  <si>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</si>
  <si>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</si>
  <si>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</si>
  <si>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</si>
  <si>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</si>
  <si>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</si>
  <si>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</si>
  <si>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</si>
  <si>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</si>
  <si>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</si>
  <si>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</si>
  <si>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</si>
  <si>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</si>
  <si>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</si>
  <si>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</si>
  <si>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</si>
  <si>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</si>
  <si>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</si>
  <si>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</si>
  <si>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</si>
  <si>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</si>
  <si>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</si>
  <si>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</si>
  <si>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</si>
  <si>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</si>
  <si>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</si>
  <si>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</si>
  <si>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</si>
  <si>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</si>
  <si>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</si>
  <si>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</si>
  <si>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</si>
  <si>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</si>
  <si>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</si>
  <si>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</si>
  <si>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</si>
  <si>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</si>
  <si>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</si>
  <si>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</si>
  <si>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</si>
  <si>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</si>
  <si>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</si>
  <si>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</si>
  <si>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</si>
  <si>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</si>
  <si>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</si>
  <si>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</si>
  <si>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</si>
  <si>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</si>
  <si>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</si>
  <si>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</si>
  <si>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</si>
  <si>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</si>
  <si>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</si>
  <si>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</si>
  <si>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</si>
  <si>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</si>
  <si>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</si>
  <si>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</si>
  <si>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</si>
  <si>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</si>
  <si>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</si>
  <si>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</si>
  <si>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</si>
  <si>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</si>
  <si>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</si>
  <si>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</si>
  <si>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</si>
  <si>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</si>
  <si>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</si>
  <si>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</si>
  <si>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</si>
  <si>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</si>
  <si>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</si>
  <si>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</si>
  <si>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</si>
  <si>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</si>
  <si>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</si>
  <si>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</si>
  <si>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</si>
  <si>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</si>
  <si>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</si>
  <si>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</si>
  <si>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</si>
  <si>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</si>
  <si>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</si>
  <si>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</si>
  <si>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</si>
  <si>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</si>
  <si>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</si>
  <si>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</si>
  <si>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</si>
  <si>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</si>
  <si>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</si>
  <si>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</si>
  <si>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</si>
  <si>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</si>
  <si>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</si>
  <si>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</si>
  <si>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</si>
  <si>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</si>
  <si>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</si>
  <si>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</si>
  <si>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</si>
  <si>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</si>
  <si>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</si>
  <si>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</si>
  <si>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</si>
  <si>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</si>
  <si>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</si>
  <si>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</si>
  <si>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</si>
  <si>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</si>
  <si>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</si>
  <si>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</si>
  <si>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</si>
  <si>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</si>
  <si>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</si>
  <si>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</si>
  <si>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</si>
  <si>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</si>
  <si>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</si>
  <si>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</si>
  <si>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</si>
  <si>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</si>
  <si>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</si>
  <si>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</si>
  <si>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</si>
  <si>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</si>
  <si>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</si>
  <si>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</si>
  <si>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</si>
  <si>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</si>
  <si>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</si>
  <si>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</si>
  <si>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</si>
  <si>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</si>
  <si>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</si>
  <si>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</si>
  <si>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</si>
  <si>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</si>
  <si>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</si>
  <si>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</si>
  <si>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</si>
  <si>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</si>
  <si>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</si>
  <si>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</si>
  <si>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</si>
  <si>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</si>
  <si>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</si>
  <si>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</si>
  <si>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</si>
  <si>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</si>
  <si>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</si>
  <si>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</si>
  <si>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</si>
  <si>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</si>
  <si>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</si>
  <si>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</si>
  <si>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</si>
  <si>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</si>
  <si>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</si>
  <si>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</si>
  <si>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</si>
  <si>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</si>
  <si>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</si>
  <si>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</si>
  <si>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</si>
  <si>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</si>
  <si>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</si>
  <si>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</si>
  <si>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</si>
  <si>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</si>
  <si>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</si>
  <si>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</si>
  <si>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</si>
  <si>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</si>
  <si>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</si>
  <si>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</si>
  <si>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</si>
  <si>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</si>
  <si>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</si>
  <si>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</si>
  <si>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</si>
  <si>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</si>
  <si>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</si>
  <si>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</si>
  <si>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</si>
  <si>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</si>
  <si>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</si>
  <si>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</si>
  <si>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</si>
  <si>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</si>
  <si>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</si>
  <si>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</si>
  <si>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</si>
  <si>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</si>
  <si>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</si>
  <si>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</si>
  <si>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</si>
  <si>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</si>
  <si>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</si>
  <si>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</si>
  <si>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</si>
  <si>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</si>
  <si>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</si>
  <si>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</si>
  <si>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</si>
  <si>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</si>
  <si>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</si>
  <si>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</si>
  <si>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</si>
  <si>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</si>
  <si>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</si>
  <si>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</si>
  <si>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</si>
  <si>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</si>
  <si>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</si>
  <si>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</si>
  <si>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</si>
  <si>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</si>
  <si>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</si>
  <si>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</si>
  <si>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</si>
  <si>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</si>
  <si>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</si>
  <si>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</si>
  <si>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</si>
  <si>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</si>
  <si>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</si>
  <si>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</si>
  <si>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</si>
  <si>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</si>
  <si>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</si>
  <si>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</si>
  <si>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</si>
  <si>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</si>
  <si>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</si>
  <si>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</si>
  <si>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</si>
  <si>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</si>
  <si>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</si>
  <si>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</si>
  <si>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</si>
  <si>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</si>
  <si>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</si>
  <si>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</si>
  <si>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</si>
  <si>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</si>
  <si>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</si>
  <si>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</si>
  <si>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</si>
  <si>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</si>
  <si>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</si>
  <si>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</si>
  <si>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</si>
  <si>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</si>
  <si>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</si>
  <si>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</si>
  <si>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</si>
  <si>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</si>
  <si>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</si>
  <si>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</si>
  <si>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</si>
  <si>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</si>
  <si>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</si>
  <si>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</si>
  <si>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</si>
  <si>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</si>
  <si>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</si>
  <si>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</si>
  <si>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</si>
  <si>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</si>
  <si>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</si>
  <si>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</si>
  <si>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</si>
  <si>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</si>
  <si>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</si>
  <si>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</si>
  <si>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</si>
  <si>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</si>
  <si>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</si>
  <si>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</si>
  <si>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</si>
  <si>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</si>
  <si>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</si>
  <si>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</si>
  <si>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</si>
  <si>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</si>
  <si>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</si>
  <si>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</si>
  <si>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</si>
  <si>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</si>
  <si>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</si>
  <si>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</si>
  <si>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</si>
  <si>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</si>
  <si>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</si>
  <si>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</si>
  <si>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</si>
  <si>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</si>
  <si>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</si>
  <si>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</si>
  <si>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</si>
  <si>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</si>
  <si>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</si>
  <si>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</si>
  <si>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</si>
  <si>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</si>
  <si>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</si>
  <si>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</si>
  <si>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</si>
  <si>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</si>
  <si>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</si>
  <si>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</si>
  <si>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</si>
  <si>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</si>
  <si>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</si>
  <si>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</si>
  <si>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</si>
  <si>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</si>
  <si>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</si>
  <si>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</si>
  <si>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</si>
  <si>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</si>
  <si>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</si>
  <si>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</si>
  <si>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</si>
  <si>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</si>
  <si>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</si>
  <si>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</si>
  <si>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</si>
  <si>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</si>
  <si>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</si>
  <si>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</si>
  <si>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</si>
  <si>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</si>
  <si>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</si>
  <si>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</si>
  <si>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</si>
  <si>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</si>
  <si>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</si>
  <si>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</si>
  <si>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</si>
  <si>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</si>
  <si>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</si>
  <si>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</si>
  <si>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</si>
  <si>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</si>
  <si>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</si>
  <si>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</si>
  <si>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</si>
  <si>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</si>
  <si>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</si>
  <si>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</si>
  <si>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</si>
  <si>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</si>
  <si>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</si>
  <si>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</si>
  <si>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</si>
  <si>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</si>
  <si>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</si>
  <si>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</si>
  <si>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</si>
  <si>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</si>
  <si>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</si>
  <si>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</si>
  <si>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</si>
  <si>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</si>
  <si>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</si>
  <si>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</si>
  <si>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</si>
  <si>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</si>
  <si>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</si>
  <si>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</si>
  <si>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</si>
  <si>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</si>
  <si>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</si>
  <si>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</si>
  <si>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</si>
  <si>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</si>
  <si>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</si>
  <si>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</si>
  <si>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</si>
  <si>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</si>
  <si>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</si>
  <si>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</si>
  <si>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</si>
  <si>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</si>
  <si>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</si>
  <si>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</si>
  <si>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</si>
  <si>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</si>
  <si>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</si>
  <si>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</si>
  <si>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</si>
  <si>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</si>
  <si>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</si>
  <si>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</si>
  <si>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</si>
  <si>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</si>
  <si>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</si>
  <si>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</si>
  <si>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</si>
  <si>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</si>
  <si>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</si>
  <si>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</si>
  <si>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</si>
  <si>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</si>
  <si>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</si>
  <si>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</si>
  <si>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</si>
  <si>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</si>
  <si>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</si>
  <si>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</si>
  <si>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</si>
  <si>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</si>
  <si>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</si>
  <si>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</si>
  <si>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</si>
  <si>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</si>
  <si>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</si>
  <si>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</si>
  <si>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</si>
  <si>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</si>
  <si>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</si>
  <si>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</si>
  <si>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</si>
  <si>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</si>
  <si>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</si>
  <si>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</si>
  <si>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</si>
  <si>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</si>
  <si>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</si>
  <si>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</si>
  <si>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</si>
  <si>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</si>
  <si>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</si>
  <si>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</si>
  <si>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</si>
  <si>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</si>
  <si>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</si>
  <si>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</si>
  <si>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</si>
  <si>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</si>
  <si>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</si>
  <si>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</si>
  <si>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</si>
  <si>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</si>
  <si>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</si>
  <si>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</si>
  <si>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</si>
  <si>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</si>
  <si>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</si>
  <si>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</si>
  <si>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</si>
  <si>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</si>
  <si>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</si>
  <si>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</si>
  <si>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</si>
  <si>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</si>
  <si>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</si>
  <si>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</si>
  <si>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</si>
  <si>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</si>
  <si>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</si>
  <si>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</si>
  <si>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</si>
  <si>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</si>
  <si>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</si>
  <si>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</si>
  <si>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</si>
  <si>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</si>
  <si>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</si>
  <si>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</si>
  <si>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</si>
  <si>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</si>
  <si>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</si>
  <si>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</si>
  <si>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</si>
  <si>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</si>
  <si>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</si>
  <si>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</si>
  <si>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</si>
  <si>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</si>
  <si>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</si>
  <si>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</si>
  <si>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</si>
  <si>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</si>
  <si>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</si>
  <si>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</si>
  <si>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</si>
  <si>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</si>
  <si>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</si>
  <si>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</si>
  <si>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</si>
  <si>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</si>
  <si>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</si>
  <si>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</si>
  <si>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</si>
  <si>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</si>
  <si>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</si>
  <si>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</si>
  <si>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</si>
  <si>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</si>
  <si>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</si>
  <si>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</si>
  <si>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</si>
  <si>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</si>
  <si>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</si>
  <si>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</si>
  <si>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</si>
  <si>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</si>
  <si>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</si>
  <si>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</si>
  <si>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</si>
  <si>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</si>
  <si>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</si>
  <si>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</si>
  <si>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</si>
  <si>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</si>
  <si>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</si>
  <si>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</si>
  <si>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</si>
  <si>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</si>
  <si>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</si>
  <si>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</si>
  <si>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</si>
  <si>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</si>
  <si>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</si>
  <si>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</si>
  <si>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</si>
  <si>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</si>
  <si>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</si>
  <si>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</si>
  <si>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</si>
  <si>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</si>
  <si>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</si>
  <si>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</si>
  <si>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</si>
  <si>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</si>
  <si>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</si>
  <si>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</si>
  <si>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</si>
  <si>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</si>
  <si>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</si>
  <si>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</si>
  <si>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</si>
  <si>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</si>
  <si>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</si>
  <si>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</si>
  <si>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</si>
  <si>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</si>
  <si>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</si>
  <si>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</si>
  <si>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</si>
  <si>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</si>
  <si>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</si>
  <si>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</si>
  <si>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</si>
  <si>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</si>
  <si>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</si>
  <si>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</si>
  <si>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</si>
  <si>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</si>
  <si>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</si>
  <si>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</si>
  <si>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</si>
  <si>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</si>
  <si>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</si>
  <si>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</si>
  <si>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</si>
  <si>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</si>
  <si>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</si>
  <si>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</si>
  <si>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</si>
  <si>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</si>
  <si>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</si>
  <si>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</si>
  <si>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</si>
  <si>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</si>
  <si>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</si>
  <si>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</si>
  <si>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</si>
  <si>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</si>
  <si>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</si>
  <si>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</si>
  <si>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</si>
  <si>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</si>
  <si>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</si>
  <si>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</si>
  <si>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</si>
  <si>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</si>
  <si>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</si>
  <si>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</si>
  <si>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</si>
  <si>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</si>
  <si>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</si>
  <si>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</si>
  <si>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</si>
  <si>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</si>
  <si>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</si>
  <si>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</si>
  <si>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</si>
  <si>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</si>
  <si>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</si>
  <si>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</si>
  <si>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</si>
  <si>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</si>
  <si>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</si>
  <si>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</si>
  <si>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</si>
  <si>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</si>
  <si>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</si>
  <si>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</si>
  <si>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</si>
  <si>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</si>
  <si>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</si>
  <si>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</si>
  <si>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</si>
  <si>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</si>
  <si>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</si>
  <si>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</si>
  <si>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</si>
  <si>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</si>
  <si>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</si>
  <si>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</si>
  <si>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</si>
  <si>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</si>
  <si>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</si>
  <si>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</si>
  <si>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</si>
  <si>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</si>
  <si>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</si>
  <si>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</si>
  <si>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</si>
  <si>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</si>
  <si>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</si>
  <si>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</si>
  <si>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</si>
  <si>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</si>
  <si>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</si>
  <si>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</si>
  <si>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</si>
  <si>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</si>
  <si>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</si>
  <si>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</si>
  <si>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</si>
  <si>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</si>
  <si>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</si>
  <si>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</si>
  <si>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</si>
  <si>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</si>
  <si>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</si>
  <si>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</si>
  <si>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</si>
  <si>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</si>
  <si>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</si>
  <si>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</si>
  <si>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</si>
  <si>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</si>
  <si>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</si>
  <si>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</si>
  <si>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</si>
  <si>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</si>
  <si>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</si>
  <si>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</si>
  <si>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</si>
  <si>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</si>
  <si>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</si>
  <si>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</si>
  <si>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</si>
  <si>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</si>
  <si>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</si>
  <si>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</si>
  <si>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</si>
  <si>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</si>
  <si>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</si>
  <si>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</si>
  <si>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</si>
  <si>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</si>
  <si>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</si>
  <si>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</si>
  <si>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</si>
  <si>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</si>
  <si>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</si>
  <si>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</si>
  <si>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</si>
  <si>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</si>
  <si>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</si>
  <si>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</si>
  <si>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</si>
  <si>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</si>
  <si>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</si>
  <si>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</si>
  <si>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</si>
  <si>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</si>
  <si>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</si>
  <si>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</si>
  <si>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</si>
  <si>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</si>
  <si>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</si>
  <si>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</si>
  <si>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</si>
  <si>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</si>
  <si>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</si>
  <si>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</si>
  <si>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</si>
  <si>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</si>
  <si>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</si>
  <si>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</si>
  <si>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</si>
  <si>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</si>
  <si>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</si>
  <si>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</si>
  <si>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</si>
  <si>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</si>
  <si>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</si>
  <si>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</si>
  <si>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</si>
  <si>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</si>
  <si>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</si>
  <si>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</si>
  <si>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</si>
  <si>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</si>
  <si>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</si>
  <si>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</si>
  <si>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</si>
  <si>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</si>
  <si>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</si>
  <si>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</si>
  <si>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</si>
  <si>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</si>
  <si>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</si>
  <si>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</si>
  <si>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</si>
  <si>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</si>
  <si>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</si>
  <si>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</si>
  <si>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</si>
  <si>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</si>
  <si>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</si>
  <si>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</si>
  <si>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</si>
  <si>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</si>
  <si>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</si>
  <si>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</si>
  <si>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</si>
  <si>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</si>
  <si>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</si>
  <si>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</si>
  <si>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</si>
  <si>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</si>
  <si>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</si>
  <si>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</si>
  <si>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</si>
  <si>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</si>
  <si>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</si>
  <si>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</si>
  <si>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</si>
  <si>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</si>
  <si>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</si>
  <si>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</si>
  <si>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</si>
  <si>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</si>
  <si>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</si>
  <si>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</si>
  <si>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</si>
  <si>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</si>
  <si>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</si>
  <si>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</si>
  <si>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</si>
  <si>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</si>
  <si>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</si>
  <si>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</si>
  <si>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</si>
  <si>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</si>
  <si>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</si>
  <si>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</si>
  <si>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</si>
  <si>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</si>
  <si>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</si>
  <si>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</si>
  <si>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</si>
  <si>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</si>
  <si>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</si>
  <si>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</si>
  <si>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</si>
  <si>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</si>
  <si>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</si>
  <si>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</si>
  <si>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</si>
  <si>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</si>
  <si>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</si>
  <si>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</si>
  <si>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</si>
  <si>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</si>
  <si>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</si>
  <si>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</si>
  <si>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</si>
  <si>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</si>
  <si>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</si>
  <si>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</si>
  <si>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</si>
  <si>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</si>
  <si>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</si>
  <si>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</si>
  <si>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</si>
  <si>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</si>
  <si>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</si>
  <si>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</si>
  <si>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</si>
  <si>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</si>
  <si>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</si>
  <si>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</si>
  <si>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</si>
  <si>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</si>
  <si>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</si>
  <si>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</si>
  <si>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</si>
  <si>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</si>
  <si>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</si>
  <si>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</si>
  <si>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</si>
  <si>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</si>
  <si>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</si>
  <si>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</si>
  <si>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</si>
  <si>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</si>
  <si>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</si>
  <si>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</si>
  <si>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</si>
  <si>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</si>
  <si>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</si>
  <si>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</si>
  <si>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</si>
  <si>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</si>
  <si>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</si>
  <si>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</si>
  <si>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</si>
  <si>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</si>
  <si>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</si>
  <si>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</si>
  <si>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</si>
  <si>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</si>
  <si>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</si>
  <si>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</si>
  <si>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</si>
  <si>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</si>
  <si>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</si>
  <si>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</si>
  <si>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</si>
  <si>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</si>
  <si>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</si>
  <si>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</si>
  <si>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</si>
  <si>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</si>
  <si>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</si>
  <si>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</si>
  <si>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</si>
  <si>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</si>
  <si>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</si>
  <si>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</si>
  <si>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</si>
  <si>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</si>
  <si>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</si>
  <si>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</si>
  <si>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</si>
  <si>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</si>
  <si>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</si>
  <si>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</si>
  <si>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</si>
  <si>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</si>
  <si>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</si>
  <si>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</si>
  <si>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</si>
  <si>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</si>
  <si>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</si>
  <si>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</si>
  <si>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</si>
  <si>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</si>
  <si>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</si>
  <si>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</si>
  <si>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</si>
  <si>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</si>
  <si>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</si>
  <si>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</si>
  <si>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</si>
  <si>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</si>
  <si>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</si>
  <si>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</si>
  <si>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</si>
  <si>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</si>
  <si>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</si>
  <si>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</si>
  <si>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</si>
  <si>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</si>
  <si>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</si>
  <si>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</si>
  <si>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</si>
  <si>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</si>
  <si>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</si>
  <si>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</si>
  <si>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</si>
  <si>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</si>
  <si>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</si>
  <si>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</si>
  <si>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</si>
  <si>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</si>
  <si>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</si>
  <si>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</si>
  <si>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</si>
  <si>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</si>
  <si>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</si>
  <si>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</si>
  <si>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</si>
  <si>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</si>
  <si>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</si>
  <si>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</si>
  <si>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</si>
  <si>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</si>
  <si>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</si>
  <si>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</si>
  <si>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</si>
  <si>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</si>
  <si>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</si>
  <si>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</si>
  <si>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</si>
  <si>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</si>
  <si>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</si>
  <si>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</si>
  <si>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</si>
  <si>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</si>
  <si>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</si>
  <si>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</si>
  <si>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</si>
  <si>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</si>
  <si>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</si>
  <si>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</si>
  <si>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</si>
  <si>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</si>
  <si>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</si>
  <si>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</si>
  <si>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</si>
  <si>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</si>
  <si>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</si>
  <si>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</si>
  <si>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</si>
  <si>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</si>
  <si>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</si>
  <si>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</si>
  <si>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</si>
  <si>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</si>
  <si>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</si>
  <si>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</si>
  <si>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</si>
  <si>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</si>
  <si>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</si>
  <si>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</si>
  <si>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</si>
  <si>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</si>
  <si>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</si>
  <si>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</si>
  <si>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</si>
  <si>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</si>
  <si>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</si>
  <si>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</si>
  <si>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</si>
  <si>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</si>
  <si>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</si>
  <si>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</si>
  <si>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</si>
  <si>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</si>
  <si>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</si>
  <si>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</si>
  <si>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</si>
  <si>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</si>
  <si>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</si>
  <si>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</si>
  <si>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</si>
  <si>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</si>
  <si>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</si>
  <si>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</si>
  <si>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</si>
  <si>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</si>
  <si>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</si>
  <si>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</si>
  <si>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</si>
  <si>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</si>
  <si>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</si>
  <si>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</si>
  <si>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</si>
  <si>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</si>
  <si>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</si>
  <si>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</si>
  <si>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</si>
  <si>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</si>
  <si>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</si>
  <si>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</si>
  <si>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</si>
  <si>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</si>
  <si>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</si>
  <si>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</si>
  <si>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</si>
  <si>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</si>
  <si>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</si>
  <si>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</si>
  <si>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</si>
  <si>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</si>
  <si>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</si>
  <si>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</si>
  <si>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</si>
  <si>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</si>
  <si>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</si>
  <si>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</si>
  <si>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</si>
  <si>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</si>
  <si>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</si>
  <si>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</si>
  <si>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</si>
  <si>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</si>
  <si>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</si>
  <si>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</si>
  <si>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</si>
  <si>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</si>
  <si>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</si>
  <si>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</si>
  <si>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</si>
  <si>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</si>
  <si>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</si>
  <si>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</si>
  <si>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</si>
  <si>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</si>
  <si>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</si>
  <si>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</si>
  <si>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</si>
  <si>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</si>
  <si>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</si>
  <si>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</si>
  <si>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</si>
  <si>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</si>
  <si>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</si>
  <si>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</si>
  <si>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</si>
  <si>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</si>
  <si>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</si>
  <si>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</si>
  <si>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</si>
  <si>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</si>
  <si>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</si>
  <si>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</si>
  <si>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</si>
  <si>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</si>
  <si>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</si>
  <si>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</si>
  <si>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</si>
  <si>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</si>
  <si>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</si>
  <si>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</si>
  <si>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</si>
  <si>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</si>
  <si>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</si>
  <si>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</si>
  <si>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</si>
  <si>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</si>
  <si>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</si>
  <si>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</si>
  <si>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</si>
  <si>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</si>
  <si>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</si>
  <si>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</si>
  <si>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</si>
  <si>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</si>
  <si>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</si>
  <si>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</si>
  <si>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</si>
  <si>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</si>
  <si>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</si>
  <si>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</si>
  <si>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</si>
  <si>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</si>
  <si>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</si>
  <si>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</si>
  <si>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</si>
  <si>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</si>
  <si>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</si>
  <si>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</si>
  <si>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</si>
  <si>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</si>
  <si>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</si>
  <si>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</si>
  <si>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</si>
  <si>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</si>
  <si>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</si>
  <si>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</si>
  <si>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</si>
  <si>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</si>
  <si>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</si>
  <si>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</si>
  <si>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</si>
  <si>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</si>
  <si>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</si>
  <si>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</si>
  <si>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</si>
  <si>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</si>
  <si>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</si>
  <si>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</si>
  <si>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</si>
  <si>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</si>
  <si>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</si>
  <si>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</si>
  <si>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</si>
  <si>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</si>
  <si>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</si>
  <si>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</si>
  <si>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</si>
  <si>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</si>
  <si>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</si>
  <si>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</si>
  <si>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</si>
  <si>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</si>
  <si>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</si>
  <si>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</si>
  <si>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</si>
  <si>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</si>
  <si>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</si>
  <si>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</si>
  <si>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</si>
  <si>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</si>
  <si>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</si>
  <si>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</si>
  <si>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</si>
  <si>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</si>
  <si>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</si>
  <si>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</si>
  <si>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</si>
  <si>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</si>
  <si>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</si>
  <si>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</si>
  <si>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</si>
  <si>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</si>
  <si>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</si>
  <si>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</si>
  <si>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</si>
  <si>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</si>
  <si>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</si>
  <si>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</si>
  <si>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</si>
  <si>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</si>
  <si>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</si>
  <si>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</si>
  <si>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</si>
  <si>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</si>
  <si>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</si>
  <si>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</si>
  <si>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</si>
  <si>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</si>
  <si>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</si>
  <si>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</si>
  <si>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</si>
  <si>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</si>
  <si>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</si>
  <si>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</si>
  <si>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</si>
  <si>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</si>
  <si>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</si>
  <si>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</si>
  <si>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</si>
  <si>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</si>
  <si>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</si>
  <si>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</si>
  <si>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</si>
  <si>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</si>
  <si>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</si>
  <si>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</si>
  <si>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</si>
  <si>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</si>
  <si>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</si>
  <si>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</si>
  <si>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</si>
  <si>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</si>
  <si>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</si>
  <si>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</si>
  <si>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</si>
  <si>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</si>
  <si>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</si>
  <si>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</si>
  <si>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</si>
  <si>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</si>
  <si>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</si>
  <si>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</si>
  <si>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</si>
  <si>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</si>
  <si>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</si>
  <si>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</si>
  <si>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</si>
  <si>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</si>
  <si>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</si>
  <si>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</si>
  <si>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</si>
  <si>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</si>
  <si>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</si>
  <si>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</si>
  <si>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</si>
  <si>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</si>
  <si>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</si>
  <si>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</si>
  <si>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</si>
  <si>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</si>
  <si>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</si>
  <si>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</si>
  <si>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</si>
  <si>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</si>
  <si>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</si>
  <si>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</si>
  <si>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</si>
  <si>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</si>
  <si>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</si>
  <si>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</si>
  <si>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</si>
  <si>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</si>
  <si>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</si>
  <si>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</si>
  <si>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</si>
  <si>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</si>
  <si>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</si>
  <si>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</si>
  <si>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</si>
  <si>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</si>
  <si>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</si>
  <si>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</si>
  <si>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</si>
  <si>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</si>
  <si>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</si>
  <si>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</si>
  <si>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</si>
  <si>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</si>
  <si>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</si>
  <si>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</si>
  <si>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</si>
  <si>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</si>
  <si>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</si>
  <si>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</si>
  <si>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</si>
  <si>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</si>
  <si>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</si>
  <si>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</si>
  <si>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</si>
  <si>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</si>
  <si>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</si>
  <si>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</si>
  <si>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</si>
  <si>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</si>
  <si>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</si>
  <si>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</si>
  <si>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</si>
  <si>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</si>
  <si>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</si>
  <si>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</si>
  <si>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</si>
  <si>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</si>
  <si>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</si>
  <si>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</si>
  <si>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</si>
  <si>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</si>
  <si>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</si>
  <si>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</si>
  <si>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</si>
  <si>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</si>
  <si>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</si>
  <si>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</si>
  <si>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</si>
  <si>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</si>
  <si>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</si>
  <si>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</si>
  <si>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</si>
  <si>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</si>
  <si>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</si>
  <si>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</si>
  <si>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</si>
  <si>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</si>
  <si>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</si>
  <si>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</si>
  <si>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</si>
  <si>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</si>
  <si>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</si>
  <si>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</si>
  <si>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</si>
  <si>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</si>
  <si>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</si>
  <si>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</si>
  <si>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</si>
  <si>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</si>
  <si>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</si>
  <si>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</si>
  <si>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</si>
  <si>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</si>
  <si>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</si>
  <si>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</si>
  <si>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</si>
  <si>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</si>
  <si>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</si>
  <si>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</si>
  <si>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</si>
  <si>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</si>
  <si>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</si>
  <si>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</si>
  <si>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</si>
  <si>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</si>
  <si>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</si>
  <si>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</si>
  <si>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</si>
  <si>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</si>
  <si>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</si>
  <si>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</si>
  <si>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</si>
  <si>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</si>
  <si>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</si>
  <si>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</si>
  <si>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</si>
  <si>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</si>
  <si>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</si>
  <si>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</si>
  <si>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</si>
  <si>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</si>
  <si>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</si>
  <si>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</si>
  <si>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</si>
  <si>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</si>
  <si>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</si>
  <si>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</si>
  <si>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</si>
  <si>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</si>
  <si>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</si>
  <si>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</si>
  <si>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</si>
  <si>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</si>
  <si>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</si>
  <si>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</si>
  <si>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</si>
  <si>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</si>
  <si>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</si>
  <si>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</si>
  <si>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</si>
  <si>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</si>
  <si>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</si>
  <si>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</si>
  <si>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</si>
  <si>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</si>
  <si>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</si>
  <si>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</si>
  <si>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</si>
  <si>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</si>
  <si>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</si>
  <si>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</si>
  <si>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</si>
  <si>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</si>
  <si>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</si>
  <si>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</si>
  <si>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</si>
  <si>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</si>
  <si>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</si>
  <si>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</si>
  <si>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</si>
  <si>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</si>
  <si>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</si>
  <si>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</si>
  <si>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</si>
  <si>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</si>
  <si>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</si>
  <si>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</si>
  <si>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</si>
  <si>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</si>
  <si>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</si>
  <si>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</si>
  <si>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</si>
  <si>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</si>
  <si>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</si>
  <si>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</si>
  <si>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</si>
  <si>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</si>
  <si>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</si>
  <si>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</si>
  <si>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</si>
  <si>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</si>
  <si>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</si>
  <si>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</si>
  <si>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</si>
  <si>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</si>
  <si>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</si>
  <si>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</si>
  <si>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</si>
  <si>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</si>
  <si>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</si>
  <si>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</si>
  <si>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</si>
  <si>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</si>
  <si>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</si>
  <si>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</si>
  <si>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</si>
  <si>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</si>
  <si>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</si>
  <si>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</si>
  <si>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</si>
  <si>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</si>
  <si>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</si>
  <si>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</si>
  <si>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</si>
  <si>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</si>
  <si>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</si>
  <si>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</si>
  <si>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</si>
  <si>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</si>
  <si>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</si>
  <si>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</si>
  <si>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</si>
  <si>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</si>
  <si>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</si>
  <si>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</si>
  <si>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</si>
  <si>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</si>
  <si>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</si>
  <si>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</si>
  <si>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</si>
  <si>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</si>
  <si>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</si>
  <si>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</si>
  <si>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</si>
  <si>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</si>
  <si>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</si>
  <si>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</si>
  <si>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</si>
  <si>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</si>
  <si>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</si>
  <si>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</si>
  <si>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</si>
  <si>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</si>
  <si>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</si>
  <si>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</si>
  <si>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</si>
  <si>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</si>
  <si>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</si>
  <si>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</si>
  <si>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</si>
  <si>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</si>
  <si>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</si>
  <si>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</si>
  <si>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</si>
  <si>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</si>
  <si>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</si>
  <si>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</si>
  <si>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</si>
  <si>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</si>
  <si>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</si>
  <si>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</si>
  <si>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</si>
  <si>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</si>
  <si>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</si>
  <si>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</si>
  <si>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</si>
  <si>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</si>
  <si>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</si>
  <si>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</si>
  <si>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</si>
  <si>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</si>
  <si>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</si>
  <si>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</si>
  <si>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</si>
  <si>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</si>
  <si>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</si>
  <si>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</si>
  <si>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</si>
  <si>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</si>
  <si>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</si>
  <si>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</si>
  <si>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</si>
  <si>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</si>
  <si>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</si>
  <si>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</si>
  <si>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</si>
  <si>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</si>
  <si>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</si>
  <si>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</si>
  <si>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</si>
  <si>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</si>
  <si>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</si>
  <si>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</si>
  <si>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</si>
  <si>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</si>
  <si>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</si>
  <si>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</si>
  <si>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</si>
  <si>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</si>
  <si>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</si>
  <si>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</si>
  <si>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</si>
  <si>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</si>
  <si>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</si>
  <si>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</si>
  <si>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</si>
  <si>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</si>
  <si>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</si>
  <si>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</si>
  <si>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</si>
  <si>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</si>
  <si>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</si>
  <si>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</si>
  <si>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</si>
  <si>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</si>
  <si>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</si>
  <si>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</si>
  <si>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</si>
  <si>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</si>
  <si>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</si>
  <si>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</si>
  <si>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</si>
  <si>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</si>
  <si>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</si>
  <si>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</si>
  <si>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</si>
  <si>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</si>
  <si>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</si>
  <si>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</si>
  <si>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</si>
  <si>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</si>
  <si>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</si>
  <si>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</si>
  <si>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</si>
  <si>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</si>
  <si>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</si>
  <si>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</si>
  <si>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</si>
  <si>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</si>
  <si>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</si>
  <si>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</si>
  <si>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</si>
  <si>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</si>
  <si>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</si>
  <si>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</si>
  <si>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</si>
  <si>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</si>
  <si>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</si>
  <si>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</si>
  <si>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</si>
  <si>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</si>
  <si>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</si>
  <si>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</si>
  <si>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</si>
  <si>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</si>
  <si>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</si>
  <si>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</si>
  <si>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</si>
  <si>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</si>
  <si>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</si>
  <si>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</si>
  <si>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</si>
  <si>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</si>
  <si>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</si>
  <si>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</si>
  <si>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</si>
  <si>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</si>
  <si>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</si>
  <si>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</si>
  <si>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</si>
  <si>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</si>
  <si>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</si>
  <si>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</si>
  <si>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</si>
  <si>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</si>
  <si>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</si>
  <si>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</si>
  <si>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</si>
  <si>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</si>
  <si>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</si>
  <si>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</si>
  <si>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</si>
  <si>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</si>
  <si>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</si>
  <si>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</si>
  <si>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</si>
  <si>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</si>
  <si>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</si>
  <si>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</si>
  <si>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</si>
  <si>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</si>
  <si>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</si>
  <si>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</si>
  <si>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</si>
  <si>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</si>
  <si>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</si>
  <si>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</si>
  <si>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</si>
  <si>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</si>
  <si>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</si>
  <si>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</si>
  <si>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</si>
  <si>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</si>
  <si>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</si>
  <si>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</si>
  <si>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</si>
  <si>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</si>
  <si>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</si>
  <si>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</si>
  <si>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</si>
  <si>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</si>
  <si>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</si>
  <si>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</si>
  <si>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</si>
  <si>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</si>
  <si>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</si>
  <si>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</si>
  <si>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</si>
  <si>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</si>
  <si>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</si>
  <si>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</si>
  <si>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</si>
  <si>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</si>
  <si>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</si>
  <si>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</si>
  <si>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</si>
  <si>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</si>
  <si>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</si>
  <si>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</si>
  <si>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</si>
  <si>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</si>
  <si>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</si>
  <si>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</si>
  <si>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</si>
  <si>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</si>
  <si>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</si>
  <si>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</si>
  <si>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</si>
  <si>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</si>
  <si>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</si>
  <si>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</si>
  <si>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</si>
  <si>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</si>
  <si>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</si>
  <si>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</si>
  <si>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</si>
  <si>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</si>
  <si>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</si>
  <si>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</si>
  <si>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</si>
  <si>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</si>
  <si>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</si>
  <si>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</si>
  <si>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</si>
  <si>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</si>
  <si>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</si>
  <si>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</si>
  <si>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</si>
  <si>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</si>
  <si>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</si>
  <si>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</si>
  <si>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</si>
  <si>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</si>
  <si>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</si>
  <si>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</si>
  <si>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</si>
  <si>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</si>
  <si>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</si>
  <si>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</si>
  <si>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</si>
  <si>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</si>
  <si>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</si>
  <si>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</si>
  <si>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</si>
  <si>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</si>
  <si>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</si>
  <si>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</si>
  <si>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</si>
  <si>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</si>
  <si>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</si>
  <si>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</si>
  <si>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</si>
  <si>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</si>
  <si>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</si>
  <si>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</si>
  <si>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</si>
  <si>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</si>
  <si>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</si>
  <si>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</si>
  <si>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</si>
  <si>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</si>
  <si>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</si>
  <si>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</si>
  <si>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</si>
  <si>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</si>
  <si>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</si>
  <si>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</si>
  <si>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</si>
  <si>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</si>
  <si>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</si>
  <si>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</si>
  <si>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</si>
  <si>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</si>
  <si>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</si>
  <si>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</si>
  <si>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</si>
  <si>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</si>
  <si>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</si>
  <si>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</si>
  <si>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</si>
  <si>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</si>
  <si>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</si>
  <si>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</si>
  <si>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</si>
  <si>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</si>
  <si>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</si>
  <si>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</si>
  <si>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</si>
  <si>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</si>
  <si>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</si>
  <si>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</si>
  <si>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</si>
  <si>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</si>
  <si>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</si>
  <si>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</si>
  <si>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</si>
  <si>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</si>
  <si>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</si>
  <si>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</si>
  <si>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</si>
  <si>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</si>
  <si>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</si>
  <si>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</si>
  <si>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</si>
  <si>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</si>
  <si>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</si>
  <si>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</si>
  <si>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</si>
  <si>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</si>
  <si>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</si>
  <si>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</si>
  <si>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</si>
  <si>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</si>
  <si>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</si>
  <si>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</si>
  <si>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</si>
  <si>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</si>
  <si>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</si>
  <si>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</si>
  <si>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</si>
  <si>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</si>
  <si>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</si>
  <si>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</si>
  <si>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</si>
  <si>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</si>
  <si>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</si>
  <si>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</si>
  <si>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</si>
  <si>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</si>
  <si>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</si>
  <si>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</si>
  <si>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</si>
  <si>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</si>
  <si>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</si>
  <si>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</si>
  <si>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</si>
  <si>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</si>
  <si>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</si>
  <si>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</si>
  <si>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</si>
  <si>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</si>
  <si>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</si>
  <si>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</si>
  <si>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</si>
  <si>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</si>
  <si>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</si>
  <si>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</si>
  <si>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</si>
  <si>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</si>
  <si>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</si>
  <si>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</si>
  <si>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</si>
  <si>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</si>
  <si>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</si>
  <si>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</si>
  <si>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</si>
  <si>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</si>
  <si>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</si>
  <si>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</si>
  <si>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</si>
  <si>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</si>
  <si>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</si>
  <si>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</si>
  <si>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</si>
  <si>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</si>
  <si>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</si>
  <si>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</si>
  <si>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</si>
  <si>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</si>
  <si>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</si>
  <si>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</si>
  <si>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</si>
  <si>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</si>
  <si>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</si>
  <si>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</si>
  <si>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</si>
  <si>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</si>
  <si>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</si>
  <si>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</si>
  <si>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</si>
  <si>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</si>
  <si>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</si>
  <si>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</si>
  <si>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</si>
  <si>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</si>
  <si>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</si>
  <si>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</si>
  <si>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</si>
  <si>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</si>
  <si>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</si>
  <si>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</si>
  <si>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</si>
  <si>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</si>
  <si>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</si>
  <si>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</si>
  <si>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</si>
  <si>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</si>
  <si>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</si>
  <si>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</si>
  <si>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</si>
  <si>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</si>
  <si>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</si>
  <si>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</si>
  <si>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</si>
  <si>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</si>
  <si>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</si>
  <si>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</si>
  <si>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</si>
  <si>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</si>
  <si>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</si>
  <si>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</si>
  <si>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</si>
  <si>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</si>
  <si>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</si>
  <si>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</si>
  <si>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</si>
  <si>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</si>
  <si>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</si>
  <si>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</si>
  <si>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</si>
  <si>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</si>
  <si>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</si>
  <si>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</si>
  <si>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</si>
  <si>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</si>
  <si>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</si>
  <si>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</si>
  <si>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</si>
  <si>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</si>
  <si>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</si>
  <si>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</si>
  <si>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</si>
  <si>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</si>
  <si>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</si>
  <si>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</si>
  <si>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</si>
  <si>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</si>
  <si>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</si>
  <si>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</si>
  <si>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</si>
  <si>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</si>
  <si>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</si>
  <si>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</si>
  <si>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</si>
  <si>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</si>
  <si>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</si>
  <si>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</si>
  <si>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</si>
  <si>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</si>
  <si>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</si>
  <si>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</si>
  <si>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</si>
  <si>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</si>
  <si>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</si>
  <si>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</si>
  <si>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</si>
  <si>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</si>
  <si>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</si>
  <si>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</si>
  <si>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</si>
  <si>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</si>
  <si>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</si>
  <si>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</si>
  <si>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</si>
  <si>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</si>
  <si>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</si>
  <si>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</si>
  <si>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</si>
  <si>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</si>
  <si>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</si>
  <si>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</si>
  <si>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</si>
  <si>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</si>
  <si>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</si>
  <si>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</si>
  <si>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</si>
  <si>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</si>
  <si>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</si>
  <si>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</si>
  <si>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</si>
  <si>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</si>
  <si>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</si>
  <si>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</si>
  <si>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</si>
  <si>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</si>
  <si>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</si>
  <si>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</si>
  <si>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</si>
  <si>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</si>
  <si>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</si>
  <si>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</si>
  <si>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</si>
  <si>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</si>
  <si>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</si>
  <si>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</si>
  <si>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</si>
  <si>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</si>
  <si>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</si>
  <si>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</si>
  <si>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</si>
  <si>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</si>
  <si>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</si>
  <si>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</si>
  <si>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</si>
  <si>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</si>
  <si>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</si>
  <si>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</si>
  <si>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</si>
  <si>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</si>
  <si>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</si>
  <si>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</si>
  <si>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</si>
  <si>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</si>
  <si>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</si>
  <si>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</si>
  <si>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</si>
  <si>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</si>
  <si>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</si>
  <si>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</si>
  <si>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</si>
  <si>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</si>
  <si>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</si>
  <si>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</si>
  <si>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</si>
  <si>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</si>
  <si>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</si>
  <si>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</si>
  <si>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</si>
  <si>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</si>
  <si>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</si>
  <si>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</si>
  <si>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</si>
  <si>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</si>
  <si>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</si>
  <si>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</si>
  <si>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</si>
  <si>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</si>
  <si>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</si>
  <si>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</si>
  <si>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</si>
  <si>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</si>
  <si>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</si>
  <si>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</si>
  <si>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</si>
  <si>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</si>
  <si>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</si>
  <si>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</si>
  <si>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</si>
  <si>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</si>
  <si>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</si>
  <si>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</si>
  <si>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</si>
  <si>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</si>
  <si>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</si>
  <si>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</si>
  <si>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</si>
  <si>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</si>
  <si>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</si>
  <si>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</si>
  <si>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</si>
  <si>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</si>
  <si>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</si>
  <si>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</si>
  <si>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</si>
  <si>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</si>
  <si>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</si>
  <si>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</si>
  <si>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</si>
  <si>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</si>
  <si>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</si>
  <si>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</si>
  <si>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</si>
  <si>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</si>
  <si>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</si>
  <si>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</si>
  <si>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</si>
  <si>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</si>
  <si>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</si>
  <si>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</si>
  <si>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</si>
  <si>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</si>
  <si>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</si>
  <si>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</si>
  <si>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</si>
  <si>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</si>
  <si>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</si>
  <si>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</si>
  <si>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</si>
  <si>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</si>
  <si>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</si>
  <si>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</si>
  <si>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</si>
  <si>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</si>
  <si>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</si>
  <si>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</si>
  <si>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</si>
  <si>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</si>
  <si>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</si>
  <si>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</si>
  <si>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</si>
  <si>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</si>
  <si>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</si>
  <si>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</si>
  <si>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</si>
  <si>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</si>
  <si>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</si>
  <si>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</si>
  <si>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</si>
  <si>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</si>
  <si>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</si>
  <si>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</si>
  <si>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</si>
  <si>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</si>
  <si>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</si>
  <si>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</si>
  <si>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</si>
  <si>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</si>
  <si>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</si>
  <si>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</si>
  <si>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</si>
  <si>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</si>
  <si>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</si>
  <si>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</si>
  <si>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</si>
  <si>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</si>
  <si>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</si>
  <si>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</si>
  <si>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</si>
  <si>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</si>
  <si>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</si>
  <si>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</si>
  <si>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</si>
  <si>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</si>
  <si>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</si>
  <si>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</si>
  <si>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</si>
  <si>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</si>
  <si>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</si>
  <si>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</si>
  <si>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</si>
  <si>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</si>
  <si>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</si>
  <si>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</si>
  <si>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</si>
  <si>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</si>
  <si>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</si>
  <si>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</si>
  <si>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</si>
  <si>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</si>
  <si>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</si>
  <si>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</si>
  <si>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</si>
  <si>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</si>
  <si>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</si>
  <si>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</si>
  <si>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</si>
  <si>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</si>
  <si>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</si>
  <si>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</si>
  <si>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</si>
  <si>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</si>
  <si>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</si>
  <si>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</si>
  <si>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</si>
  <si>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</si>
  <si>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</si>
  <si>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</si>
  <si>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</si>
  <si>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</si>
  <si>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</si>
  <si>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</si>
  <si>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</si>
  <si>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</si>
  <si>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</si>
  <si>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</si>
  <si>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</si>
  <si>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</si>
  <si>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</si>
  <si>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</si>
  <si>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</si>
  <si>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</si>
  <si>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</si>
  <si>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</si>
  <si>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</si>
  <si>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</si>
  <si>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</si>
  <si>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</si>
  <si>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</si>
  <si>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</si>
  <si>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</si>
  <si>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</si>
  <si>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</si>
  <si>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</si>
  <si>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</si>
  <si>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</si>
  <si>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</si>
  <si>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</si>
  <si>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</si>
  <si>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</si>
  <si>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</si>
  <si>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</si>
  <si>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</si>
  <si>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</si>
  <si>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</si>
  <si>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</si>
  <si>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</si>
  <si>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</si>
  <si>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</si>
  <si>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</si>
  <si>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</si>
  <si>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</si>
  <si>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</si>
  <si>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</si>
  <si>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</si>
  <si>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</si>
  <si>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</si>
  <si>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</si>
  <si>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</si>
  <si>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</si>
  <si>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</si>
  <si>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</si>
  <si>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</si>
  <si>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</si>
  <si>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</si>
  <si>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</si>
  <si>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</si>
  <si>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</si>
  <si>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</si>
  <si>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</si>
  <si>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</si>
  <si>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</si>
  <si>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</si>
  <si>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</si>
  <si>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</si>
  <si>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</si>
  <si>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</si>
  <si>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</si>
  <si>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</si>
  <si>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</si>
  <si>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</si>
  <si>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</si>
  <si>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</si>
  <si>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</si>
  <si>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</si>
  <si>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</si>
  <si>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</si>
  <si>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</si>
  <si>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</si>
  <si>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</si>
  <si>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</si>
  <si>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</si>
  <si>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</si>
  <si>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</si>
  <si>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</si>
  <si>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</si>
  <si>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</si>
  <si>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</si>
  <si>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</si>
  <si>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</si>
  <si>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</si>
  <si>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</si>
  <si>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</si>
  <si>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</si>
  <si>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</si>
  <si>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</si>
  <si>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</si>
  <si>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</si>
  <si>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</si>
  <si>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</si>
  <si>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</si>
  <si>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</si>
  <si>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</si>
  <si>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</si>
  <si>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</si>
  <si>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</si>
  <si>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</si>
  <si>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</si>
  <si>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</si>
  <si>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</si>
  <si>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</si>
  <si>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</si>
  <si>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</si>
  <si>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</si>
  <si>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</si>
  <si>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</si>
  <si>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</si>
  <si>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</si>
  <si>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</si>
  <si>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</si>
  <si>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</si>
  <si>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</si>
  <si>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</si>
  <si>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</si>
  <si>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</si>
  <si>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</si>
  <si>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</si>
  <si>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</si>
  <si>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</si>
  <si>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</si>
  <si>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</si>
  <si>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</si>
  <si>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</si>
  <si>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</si>
  <si>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</si>
  <si>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</si>
  <si>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</si>
  <si>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</si>
  <si>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</si>
  <si>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</si>
  <si>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</si>
  <si>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</si>
  <si>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</si>
  <si>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</si>
  <si>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</si>
  <si>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</si>
  <si>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</si>
  <si>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</si>
  <si>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</si>
  <si>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</si>
  <si>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</si>
  <si>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</si>
  <si>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</si>
  <si>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</si>
  <si>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</si>
  <si>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</si>
  <si>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</si>
  <si>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</si>
  <si>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</si>
  <si>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</si>
  <si>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</si>
  <si>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</si>
  <si>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</si>
  <si>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</si>
  <si>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</si>
  <si>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</si>
  <si>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</si>
  <si>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</si>
  <si>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</si>
  <si>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</si>
  <si>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</si>
  <si>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</si>
  <si>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</si>
  <si>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</si>
  <si>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</si>
  <si>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</si>
  <si>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</si>
  <si>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</si>
  <si>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</si>
  <si>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</si>
  <si>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</si>
  <si>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</si>
  <si>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</si>
  <si>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</si>
  <si>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</si>
  <si>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</si>
  <si>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</si>
  <si>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</si>
  <si>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</si>
  <si>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</si>
  <si>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</si>
  <si>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</si>
  <si>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</si>
  <si>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</si>
  <si>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</si>
  <si>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</si>
  <si>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</si>
  <si>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</si>
  <si>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</si>
  <si>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</si>
  <si>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</si>
  <si>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</si>
  <si>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</si>
  <si>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</si>
  <si>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</si>
  <si>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</si>
  <si>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</si>
  <si>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</si>
  <si>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</si>
  <si>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</si>
  <si>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</si>
  <si>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</si>
  <si>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</si>
  <si>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</si>
  <si>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</si>
  <si>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</si>
  <si>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</si>
  <si>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</si>
  <si>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</si>
  <si>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</si>
  <si>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</si>
  <si>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</si>
  <si>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</si>
  <si>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</si>
  <si>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</si>
  <si>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</si>
  <si>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</si>
  <si>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</si>
  <si>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</si>
  <si>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</si>
  <si>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</si>
  <si>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</si>
  <si>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</si>
  <si>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</si>
  <si>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</si>
  <si>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</si>
  <si>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</si>
  <si>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</si>
  <si>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</si>
  <si>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</si>
  <si>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</si>
  <si>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</si>
  <si>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</si>
  <si>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</si>
  <si>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</si>
  <si>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</si>
  <si>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</si>
  <si>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</si>
  <si>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</si>
  <si>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</si>
  <si>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</si>
  <si>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</si>
  <si>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</si>
  <si>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</si>
  <si>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</si>
  <si>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</si>
  <si>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</si>
  <si>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</si>
  <si>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</si>
  <si>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</si>
  <si>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</si>
  <si>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</si>
  <si>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</si>
  <si>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</si>
  <si>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</si>
  <si>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</si>
  <si>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</si>
  <si>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</si>
  <si>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</si>
  <si>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</si>
  <si>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</si>
  <si>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</si>
  <si>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</si>
  <si>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</si>
  <si>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</si>
  <si>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</si>
  <si>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</si>
  <si>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</si>
  <si>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</si>
  <si>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</si>
  <si>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</si>
  <si>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</si>
  <si>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</si>
  <si>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</si>
  <si>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</si>
  <si>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</si>
  <si>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</si>
  <si>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</si>
  <si>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</si>
  <si>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</si>
  <si>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</si>
  <si>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</si>
  <si>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</si>
  <si>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</si>
  <si>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</si>
  <si>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</si>
  <si>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</si>
  <si>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</si>
  <si>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</si>
  <si>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</si>
  <si>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</si>
  <si>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</si>
  <si>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</si>
  <si>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</si>
  <si>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</si>
  <si>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</si>
  <si>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</si>
  <si>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</si>
  <si>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</si>
  <si>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</si>
  <si>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</si>
  <si>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</si>
  <si>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</si>
  <si>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</si>
  <si>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</si>
  <si>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</si>
  <si>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</si>
  <si>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</si>
  <si>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</si>
  <si>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</si>
  <si>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</si>
  <si>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</si>
  <si>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</si>
  <si>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</si>
  <si>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</si>
  <si>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</si>
  <si>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</si>
  <si>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</si>
  <si>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</si>
  <si>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</si>
  <si>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</si>
  <si>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</si>
  <si>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</si>
  <si>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</si>
  <si>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</si>
  <si>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</si>
  <si>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</si>
  <si>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</si>
  <si>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</si>
  <si>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</si>
  <si>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</si>
  <si>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</si>
  <si>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</si>
  <si>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</si>
  <si>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</si>
  <si>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</si>
  <si>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</si>
  <si>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</si>
  <si>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</si>
  <si>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</si>
  <si>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</si>
  <si>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</si>
  <si>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</si>
  <si>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</si>
  <si>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</si>
  <si>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</si>
  <si>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</si>
  <si>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</si>
  <si>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</si>
  <si>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</si>
  <si>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</si>
  <si>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</si>
  <si>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</si>
  <si>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</si>
  <si>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</si>
  <si>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</si>
  <si>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</si>
  <si>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</si>
  <si>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</si>
  <si>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</si>
  <si>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</si>
  <si>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</si>
  <si>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</si>
  <si>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</si>
  <si>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</si>
  <si>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</si>
  <si>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</si>
  <si>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</si>
  <si>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</si>
  <si>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</si>
  <si>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</si>
  <si>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</si>
  <si>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</si>
  <si>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</si>
  <si>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</si>
  <si>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</si>
  <si>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</si>
  <si>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</si>
  <si>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</si>
  <si>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</si>
  <si>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</si>
  <si>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</si>
  <si>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</si>
  <si>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</si>
  <si>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</si>
  <si>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</si>
  <si>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</si>
  <si>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</si>
  <si>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</si>
  <si>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</si>
  <si>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</si>
  <si>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</si>
  <si>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</si>
  <si>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</si>
  <si>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</si>
  <si>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</si>
  <si>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</si>
  <si>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</si>
  <si>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</si>
  <si>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</si>
  <si>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</si>
  <si>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</si>
  <si>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</si>
  <si>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</si>
  <si>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</si>
  <si>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</si>
  <si>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</si>
  <si>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</si>
  <si>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</si>
  <si>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</si>
  <si>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</si>
  <si>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</si>
  <si>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</si>
  <si>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</si>
  <si>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</si>
  <si>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</si>
  <si>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</si>
  <si>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</si>
  <si>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</si>
  <si>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</si>
  <si>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</si>
  <si>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</si>
  <si>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</si>
  <si>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</si>
  <si>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</si>
  <si>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</si>
  <si>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</si>
  <si>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</si>
  <si>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</si>
  <si>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</si>
  <si>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</si>
  <si>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</si>
  <si>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</si>
  <si>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</si>
  <si>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</si>
  <si>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</si>
  <si>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</si>
  <si>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</si>
  <si>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</si>
  <si>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</si>
  <si>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</si>
  <si>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</si>
  <si>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</si>
  <si>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</si>
  <si>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</si>
  <si>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</si>
  <si>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</si>
  <si>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</si>
  <si>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</si>
  <si>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</si>
  <si>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</si>
  <si>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</si>
  <si>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</si>
  <si>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</si>
  <si>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</si>
  <si>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</si>
  <si>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</si>
  <si>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</si>
  <si>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</si>
  <si>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</si>
  <si>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</si>
  <si>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</si>
  <si>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</si>
  <si>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</si>
  <si>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</si>
  <si>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</si>
  <si>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</si>
  <si>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</si>
  <si>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</si>
  <si>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</si>
  <si>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</si>
  <si>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</si>
  <si>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</si>
  <si>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</si>
  <si>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</si>
  <si>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</si>
  <si>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</si>
  <si>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</si>
  <si>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</si>
  <si>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</si>
  <si>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</si>
  <si>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</si>
  <si>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</si>
  <si>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</si>
  <si>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</si>
  <si>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</si>
  <si>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</si>
  <si>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</si>
  <si>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</si>
  <si>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</si>
  <si>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</si>
  <si>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</si>
  <si>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</si>
  <si>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</si>
  <si>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</si>
  <si>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</si>
  <si>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</si>
  <si>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</si>
  <si>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</si>
  <si>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</si>
  <si>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</si>
  <si>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</si>
  <si>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</si>
  <si>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</si>
  <si>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</si>
  <si>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</si>
  <si>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</si>
  <si>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</si>
  <si>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</si>
  <si>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</si>
  <si>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</si>
  <si>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</si>
  <si>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</si>
  <si>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</si>
  <si>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</si>
  <si>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</si>
  <si>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</si>
  <si>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</si>
  <si>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</si>
  <si>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</si>
  <si>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</si>
  <si>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</si>
  <si>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</si>
  <si>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</si>
  <si>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</si>
  <si>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</si>
  <si>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</si>
  <si>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</si>
  <si>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</si>
  <si>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</si>
  <si>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</si>
  <si>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</si>
  <si>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</si>
  <si>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</si>
  <si>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</si>
  <si>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</si>
  <si>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</si>
  <si>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</si>
  <si>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</si>
  <si>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</si>
  <si>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</si>
  <si>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</si>
  <si>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</si>
  <si>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</si>
  <si>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</si>
  <si>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</si>
  <si>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</si>
  <si>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</si>
  <si>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</si>
  <si>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</si>
  <si>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</si>
  <si>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</si>
  <si>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</si>
  <si>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</si>
  <si>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</si>
  <si>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</si>
  <si>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</si>
  <si>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</si>
  <si>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</si>
  <si>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</si>
  <si>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</si>
  <si>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</si>
  <si>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</si>
  <si>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</si>
  <si>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</si>
  <si>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</si>
  <si>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</si>
  <si>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</si>
  <si>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</si>
  <si>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</si>
  <si>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</si>
  <si>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</si>
  <si>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</si>
  <si>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</si>
  <si>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</si>
  <si>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</si>
  <si>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</si>
  <si>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</si>
  <si>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</si>
  <si>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</si>
  <si>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</si>
  <si>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</si>
  <si>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</si>
  <si>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</si>
  <si>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</si>
  <si>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</si>
  <si>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</si>
  <si>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</si>
  <si>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</si>
  <si>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</si>
  <si>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</si>
  <si>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</si>
  <si>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</si>
  <si>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</si>
  <si>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</si>
  <si>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</si>
  <si>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</si>
  <si>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</si>
  <si>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</si>
  <si>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</si>
  <si>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</si>
  <si>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</si>
  <si>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</si>
  <si>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</si>
  <si>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</si>
  <si>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</si>
  <si>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</si>
  <si>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</si>
  <si>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</si>
  <si>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</si>
  <si>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</si>
  <si>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</si>
  <si>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</si>
  <si>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</si>
  <si>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</si>
  <si>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</si>
  <si>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</si>
  <si>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</si>
  <si>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</si>
  <si>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</si>
  <si>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</si>
  <si>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</si>
  <si>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</si>
  <si>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</si>
  <si>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</si>
  <si>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</si>
  <si>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</si>
  <si>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</si>
  <si>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</si>
  <si>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</si>
  <si>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</si>
  <si>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</si>
  <si>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</si>
  <si>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</si>
  <si>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</si>
  <si>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</si>
  <si>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</si>
  <si>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</si>
  <si>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</si>
  <si>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</si>
  <si>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</si>
  <si>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</si>
  <si>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</si>
  <si>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</si>
  <si>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</si>
  <si>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</si>
  <si>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</si>
  <si>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</si>
  <si>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</si>
  <si>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</si>
  <si>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</si>
  <si>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</si>
  <si>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</si>
  <si>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</si>
  <si>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</si>
  <si>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</si>
  <si>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</si>
  <si>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</si>
  <si>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</si>
  <si>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</si>
  <si>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</si>
  <si>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</si>
  <si>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</si>
  <si>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</si>
  <si>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</si>
  <si>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</si>
  <si>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</si>
  <si>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</si>
  <si>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</si>
  <si>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</si>
  <si>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</si>
  <si>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</si>
  <si>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</si>
  <si>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</si>
  <si>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</si>
  <si>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</si>
  <si>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</si>
  <si>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</si>
  <si>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</si>
  <si>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</si>
  <si>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</si>
  <si>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</si>
  <si>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</si>
  <si>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</si>
  <si>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</si>
  <si>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</si>
  <si>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</si>
  <si>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</si>
  <si>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</si>
  <si>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</si>
  <si>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</si>
  <si>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</si>
  <si>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</si>
  <si>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</si>
  <si>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</si>
  <si>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</si>
  <si>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</si>
  <si>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</si>
  <si>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</si>
  <si>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</si>
  <si>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</si>
  <si>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</si>
  <si>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</si>
  <si>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</si>
  <si>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</si>
  <si>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</si>
  <si>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</si>
  <si>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</si>
  <si>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</si>
  <si>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</si>
  <si>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</si>
  <si>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</si>
  <si>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</si>
  <si>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</si>
  <si>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</si>
  <si>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</si>
  <si>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</si>
  <si>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</si>
  <si>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</si>
  <si>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</si>
  <si>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</si>
  <si>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</si>
  <si>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</si>
  <si>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</si>
  <si>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</si>
  <si>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</si>
  <si>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</si>
  <si>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</si>
  <si>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</si>
  <si>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</si>
  <si>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</si>
  <si>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</si>
  <si>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</si>
  <si>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</si>
  <si>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</si>
  <si>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</si>
  <si>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</si>
  <si>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</si>
  <si>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</si>
  <si>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</si>
  <si>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</si>
  <si>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</si>
  <si>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</si>
  <si>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</si>
  <si>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</si>
  <si>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</si>
  <si>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</si>
  <si>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</si>
  <si>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</si>
  <si>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</si>
  <si>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</si>
  <si>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</si>
  <si>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</si>
  <si>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</si>
  <si>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</si>
  <si>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</si>
  <si>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</si>
  <si>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</si>
  <si>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</si>
  <si>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</si>
  <si>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</si>
  <si>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</si>
  <si>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</si>
  <si>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</si>
  <si>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</si>
  <si>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</si>
  <si>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</si>
  <si>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</si>
  <si>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</si>
  <si>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</si>
  <si>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</si>
  <si>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</si>
  <si>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</si>
  <si>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</si>
  <si>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</si>
  <si>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</si>
  <si>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</si>
  <si>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</si>
  <si>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</si>
  <si>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</si>
  <si>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</si>
  <si>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</si>
  <si>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</si>
  <si>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</si>
  <si>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</si>
  <si>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</si>
  <si>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</si>
  <si>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</si>
  <si>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</si>
  <si>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</si>
  <si>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</si>
  <si>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</si>
  <si>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</si>
  <si>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</si>
  <si>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</si>
  <si>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</si>
  <si>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</si>
  <si>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</si>
  <si>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</si>
  <si>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</si>
  <si>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</si>
  <si>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</si>
  <si>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</si>
  <si>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</si>
  <si>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</si>
  <si>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</si>
  <si>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</si>
  <si>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</si>
  <si>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</si>
  <si>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</si>
  <si>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</si>
  <si>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</si>
  <si>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</si>
  <si>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</si>
  <si>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</si>
  <si>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</si>
  <si>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</si>
  <si>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</si>
  <si>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</si>
  <si>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</si>
  <si>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</si>
  <si>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</si>
  <si>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</si>
  <si>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</si>
  <si>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</si>
  <si>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</si>
  <si>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</si>
  <si>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</si>
  <si>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</si>
  <si>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</si>
  <si>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</si>
  <si>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</si>
  <si>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</si>
  <si>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</si>
  <si>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</si>
  <si>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</si>
  <si>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</si>
  <si>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</si>
  <si>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</si>
  <si>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</si>
  <si>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</si>
  <si>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</si>
  <si>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</si>
  <si>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</si>
  <si>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</si>
  <si>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</si>
  <si>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</si>
  <si>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</si>
  <si>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</si>
  <si>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</si>
  <si>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</si>
  <si>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</si>
  <si>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</si>
  <si>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</si>
  <si>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</si>
  <si>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</si>
  <si>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</si>
  <si>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</si>
  <si>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</si>
  <si>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</si>
  <si>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</si>
  <si>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</si>
  <si>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</si>
  <si>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</si>
  <si>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</si>
  <si>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</si>
  <si>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</si>
  <si>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</si>
  <si>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</si>
  <si>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</si>
  <si>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</si>
  <si>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</si>
  <si>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</si>
  <si>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</si>
  <si>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</si>
  <si>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</si>
  <si>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</si>
  <si>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</si>
  <si>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</si>
  <si>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</si>
  <si>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</si>
  <si>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</si>
  <si>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</si>
  <si>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</si>
  <si>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</si>
  <si>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</si>
  <si>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</si>
  <si>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</si>
  <si>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</si>
  <si>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</si>
  <si>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</si>
  <si>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</si>
  <si>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</si>
  <si>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</si>
  <si>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</si>
  <si>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</si>
  <si>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</si>
  <si>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</si>
  <si>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</si>
  <si>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</si>
  <si>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</si>
  <si>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</si>
  <si>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</si>
  <si>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</si>
  <si>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</si>
  <si>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</si>
  <si>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</si>
  <si>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</si>
  <si>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</si>
  <si>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</si>
  <si>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</si>
  <si>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</si>
  <si>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</si>
  <si>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</si>
  <si>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</si>
  <si>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</si>
  <si>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</si>
  <si>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</si>
  <si>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</si>
  <si>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</si>
  <si>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</si>
  <si>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</si>
  <si>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</si>
  <si>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</si>
  <si>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</si>
  <si>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</si>
  <si>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</si>
  <si>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</si>
  <si>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</si>
  <si>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</si>
  <si>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</si>
  <si>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</si>
  <si>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</si>
  <si>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</si>
  <si>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</si>
  <si>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</si>
  <si>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</si>
  <si>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</si>
  <si>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</si>
  <si>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</si>
  <si>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</si>
  <si>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</si>
  <si>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</si>
  <si>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</si>
  <si>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</si>
  <si>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</si>
  <si>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</si>
  <si>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</si>
  <si>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</si>
  <si>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</si>
  <si>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</si>
  <si>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</si>
  <si>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</si>
  <si>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</si>
  <si>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</si>
  <si>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</si>
  <si>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</si>
  <si>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</si>
  <si>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</si>
  <si>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</si>
  <si>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</si>
  <si>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</si>
  <si>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</si>
  <si>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</si>
  <si>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</si>
  <si>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</si>
  <si>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</si>
  <si>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</si>
  <si>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</si>
  <si>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</si>
  <si>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</si>
  <si>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</si>
  <si>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</si>
  <si>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</si>
  <si>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</si>
  <si>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</si>
  <si>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</si>
  <si>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</si>
  <si>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</si>
  <si>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</si>
  <si>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</si>
  <si>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</si>
  <si>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</si>
  <si>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</si>
  <si>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</si>
  <si>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</si>
  <si>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</si>
  <si>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</si>
  <si>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</si>
  <si>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</si>
  <si>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</si>
  <si>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</si>
  <si>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</si>
  <si>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</si>
  <si>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</si>
  <si>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</si>
  <si>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</si>
  <si>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</si>
  <si>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</si>
  <si>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</si>
  <si>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</si>
  <si>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</si>
  <si>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</si>
  <si>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</si>
  <si>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</si>
  <si>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</si>
  <si>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</si>
  <si>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</si>
  <si>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</si>
  <si>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</si>
  <si>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</si>
  <si>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</si>
  <si>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</si>
  <si>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</si>
  <si>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</si>
  <si>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</si>
  <si>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</si>
  <si>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</si>
  <si>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</si>
  <si>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</si>
  <si>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</si>
  <si>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</si>
  <si>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</si>
  <si>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</si>
  <si>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</si>
  <si>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</si>
  <si>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</si>
  <si>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</si>
  <si>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</si>
  <si>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</si>
  <si>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</si>
  <si>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</si>
  <si>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</si>
  <si>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</si>
  <si>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</si>
  <si>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</si>
  <si>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</si>
  <si>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</si>
  <si>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</si>
  <si>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</si>
  <si>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</si>
  <si>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</si>
  <si>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</si>
  <si>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</si>
  <si>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</si>
  <si>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</si>
  <si>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</si>
  <si>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</si>
  <si>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</si>
  <si>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</si>
  <si>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</si>
  <si>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</si>
  <si>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</si>
  <si>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</si>
  <si>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</si>
  <si>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</si>
  <si>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</si>
  <si>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</si>
  <si>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</si>
  <si>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</si>
  <si>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</si>
  <si>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</si>
  <si>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</si>
  <si>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</si>
  <si>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</si>
  <si>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</si>
  <si>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</si>
  <si>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</si>
  <si>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</si>
  <si>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</si>
  <si>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</si>
  <si>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</si>
  <si>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</si>
  <si>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</si>
  <si>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</si>
  <si>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</si>
  <si>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</si>
  <si>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</si>
  <si>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</si>
  <si>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</si>
  <si>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</si>
  <si>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</si>
  <si>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</si>
  <si>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</si>
  <si>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</si>
  <si>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</si>
  <si>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</si>
  <si>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</si>
  <si>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</si>
  <si>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</si>
  <si>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</si>
  <si>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</si>
  <si>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</si>
  <si>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</si>
  <si>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</si>
  <si>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</si>
  <si>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</si>
  <si>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</si>
  <si>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</si>
  <si>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</si>
  <si>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</si>
  <si>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</si>
  <si>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</si>
  <si>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</si>
  <si>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</si>
  <si>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</si>
  <si>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</si>
  <si>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</si>
  <si>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</si>
  <si>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</si>
  <si>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</si>
  <si>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</si>
  <si>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</si>
  <si>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</si>
  <si>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</si>
  <si>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</si>
  <si>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</si>
  <si>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</si>
  <si>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</si>
  <si>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</si>
  <si>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</si>
  <si>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</si>
  <si>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</si>
  <si>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</si>
  <si>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</si>
  <si>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</si>
  <si>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</si>
  <si>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</si>
  <si>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</si>
  <si>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</si>
  <si>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</si>
  <si>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</si>
  <si>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</si>
  <si>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</si>
  <si>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</si>
  <si>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</si>
  <si>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</si>
  <si>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</si>
  <si>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</si>
  <si>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</si>
  <si>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</si>
  <si>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</si>
  <si>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</si>
  <si>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</si>
  <si>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</si>
  <si>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</si>
  <si>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</si>
  <si>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</si>
  <si>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</si>
  <si>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</si>
  <si>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</si>
  <si>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</si>
  <si>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</si>
  <si>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</si>
  <si>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</si>
  <si>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</si>
  <si>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</si>
  <si>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</si>
  <si>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</si>
  <si>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</si>
  <si>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</si>
  <si>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</si>
  <si>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</si>
  <si>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</si>
  <si>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</si>
  <si>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</si>
  <si>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</si>
  <si>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</si>
  <si>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</si>
  <si>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</si>
  <si>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</si>
  <si>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</si>
  <si>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</si>
  <si>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</si>
  <si>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</si>
  <si>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</si>
  <si>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</si>
  <si>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</si>
  <si>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</si>
  <si>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</si>
  <si>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</si>
  <si>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</si>
  <si>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</si>
  <si>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</si>
  <si>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</si>
  <si>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</si>
  <si>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</si>
  <si>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</si>
  <si>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</si>
  <si>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</si>
  <si>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</si>
  <si>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</si>
  <si>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</si>
  <si>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</si>
  <si>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</si>
  <si>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</si>
  <si>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</si>
  <si>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</si>
  <si>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</si>
  <si>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</si>
  <si>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</si>
  <si>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</si>
  <si>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</si>
  <si>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</si>
  <si>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</si>
  <si>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</si>
  <si>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</si>
  <si>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</si>
  <si>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</si>
  <si>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</si>
  <si>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</si>
  <si>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</si>
  <si>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</si>
  <si>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</si>
  <si>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</si>
  <si>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</si>
  <si>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</si>
  <si>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</si>
  <si>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</si>
  <si>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</si>
  <si>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</si>
  <si>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</si>
  <si>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</si>
  <si>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</si>
  <si>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</si>
  <si>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</si>
  <si>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</si>
  <si>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</si>
  <si>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</si>
  <si>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</si>
  <si>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</si>
  <si>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</si>
  <si>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</si>
  <si>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</si>
  <si>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</si>
  <si>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</si>
  <si>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</si>
  <si>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</si>
  <si>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</si>
  <si>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</si>
  <si>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</si>
  <si>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</si>
  <si>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</si>
  <si>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</si>
  <si>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</si>
  <si>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</si>
  <si>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</si>
  <si>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</si>
  <si>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</si>
  <si>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</si>
  <si>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</si>
  <si>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</si>
  <si>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</si>
  <si>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</si>
  <si>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</si>
  <si>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</si>
  <si>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</si>
  <si>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</si>
  <si>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</si>
  <si>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</si>
  <si>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</si>
  <si>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</si>
  <si>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</si>
  <si>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</si>
  <si>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</si>
  <si>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</si>
  <si>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</si>
  <si>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</si>
  <si>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</si>
  <si>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</si>
  <si>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</si>
  <si>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</si>
  <si>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</si>
  <si>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</si>
  <si>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</si>
  <si>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</si>
  <si>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</si>
  <si>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</si>
  <si>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</si>
  <si>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</si>
  <si>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</si>
  <si>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</si>
  <si>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</si>
  <si>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</si>
  <si>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</si>
  <si>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</si>
  <si>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</si>
  <si>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</si>
  <si>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</si>
  <si>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</si>
  <si>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</si>
  <si>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</si>
  <si>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</si>
  <si>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</si>
  <si>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</si>
  <si>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</si>
  <si>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</si>
  <si>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</si>
  <si>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</si>
  <si>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</si>
  <si>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</si>
  <si>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</si>
  <si>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</si>
  <si>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</si>
  <si>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</si>
  <si>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</si>
  <si>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</si>
  <si>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</si>
  <si>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</si>
  <si>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</si>
  <si>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</si>
  <si>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</si>
  <si>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</si>
  <si>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</si>
  <si>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</si>
  <si>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</si>
  <si>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</si>
  <si>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</si>
  <si>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</si>
  <si>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</si>
  <si>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</si>
  <si>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</si>
  <si>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</si>
  <si>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</si>
  <si>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</si>
  <si>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</si>
  <si>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</si>
  <si>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</si>
  <si>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</si>
  <si>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</si>
  <si>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</si>
  <si>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</si>
  <si>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</si>
  <si>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</si>
  <si>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</si>
  <si>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</si>
  <si>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</si>
  <si>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</si>
  <si>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</si>
  <si>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</si>
  <si>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</si>
  <si>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</si>
  <si>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</si>
  <si>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</si>
  <si>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</si>
  <si>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</si>
  <si>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</si>
  <si>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</si>
  <si>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</si>
  <si>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</si>
  <si>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</si>
  <si>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</si>
  <si>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</si>
  <si>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</si>
  <si>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</si>
  <si>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</si>
  <si>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</si>
  <si>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</si>
  <si>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</si>
  <si>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</si>
  <si>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</si>
  <si>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</si>
  <si>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</si>
  <si>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</si>
  <si>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</si>
  <si>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</si>
  <si>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</si>
  <si>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</si>
  <si>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</si>
  <si>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</si>
  <si>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</si>
  <si>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</si>
  <si>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</si>
  <si>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</si>
  <si>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</si>
  <si>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</si>
  <si>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</si>
  <si>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</si>
  <si>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</si>
  <si>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</si>
  <si>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</si>
  <si>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</si>
  <si>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</si>
  <si>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</si>
  <si>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</si>
  <si>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</si>
  <si>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</si>
  <si>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</si>
  <si>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</si>
  <si>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</si>
  <si>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</si>
  <si>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</si>
  <si>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</si>
  <si>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</si>
  <si>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</si>
  <si>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</si>
  <si>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</si>
  <si>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</si>
  <si>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</si>
  <si>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</si>
  <si>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</si>
  <si>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</si>
  <si>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</si>
  <si>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</si>
  <si>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</si>
  <si>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</si>
  <si>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</si>
  <si>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</si>
  <si>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</si>
  <si>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</si>
  <si>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</si>
  <si>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</si>
  <si>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</si>
  <si>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</si>
  <si>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</si>
  <si>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</si>
  <si>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</si>
  <si>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</si>
  <si>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</si>
  <si>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</si>
  <si>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</si>
  <si>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</si>
  <si>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</si>
  <si>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</si>
  <si>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</si>
  <si>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</si>
  <si>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</si>
  <si>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</si>
  <si>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</si>
  <si>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</si>
  <si>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</si>
  <si>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</si>
  <si>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</si>
  <si>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</si>
  <si>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</si>
  <si>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</si>
  <si>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</si>
  <si>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</si>
  <si>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</si>
  <si>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</si>
  <si>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</si>
  <si>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</si>
  <si>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</si>
  <si>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</si>
  <si>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</si>
  <si>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</si>
  <si>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</si>
  <si>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</si>
  <si>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</si>
  <si>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</si>
  <si>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</si>
  <si>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</si>
  <si>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</si>
  <si>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</si>
  <si>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</si>
  <si>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</si>
  <si>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</si>
  <si>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</si>
  <si>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</si>
  <si>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</si>
  <si>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</si>
  <si>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</si>
  <si>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</si>
  <si>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</si>
  <si>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</si>
  <si>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</si>
  <si>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</si>
  <si>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</si>
  <si>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</si>
  <si>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</si>
  <si>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</si>
  <si>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</si>
  <si>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</si>
  <si>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</si>
  <si>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</si>
  <si>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</si>
  <si>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</si>
  <si>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</si>
  <si>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</si>
  <si>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</si>
  <si>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</si>
  <si>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</si>
  <si>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</si>
  <si>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</si>
  <si>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</si>
  <si>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</si>
  <si>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</si>
  <si>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</si>
  <si>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</si>
  <si>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</si>
  <si>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</si>
  <si>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</si>
  <si>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</si>
  <si>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</si>
  <si>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</si>
  <si>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</si>
  <si>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</si>
  <si>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</si>
  <si>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</si>
  <si>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</si>
  <si>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</si>
  <si>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</si>
  <si>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</si>
  <si>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</si>
  <si>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</si>
  <si>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</si>
  <si>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</si>
  <si>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</si>
  <si>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</si>
  <si>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</si>
  <si>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</si>
  <si>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</si>
  <si>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</si>
  <si>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</si>
  <si>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</si>
  <si>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</si>
  <si>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</si>
  <si>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</si>
  <si>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</si>
  <si>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</si>
  <si>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</si>
  <si>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</si>
  <si>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</si>
  <si>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</si>
  <si>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</si>
  <si>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</si>
  <si>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</si>
  <si>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</si>
  <si>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</si>
  <si>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</si>
  <si>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</si>
  <si>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</si>
  <si>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</si>
  <si>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</si>
  <si>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</si>
  <si>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</si>
  <si>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</si>
  <si>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</si>
  <si>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</si>
  <si>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</si>
  <si>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</si>
  <si>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</si>
  <si>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</si>
  <si>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</si>
  <si>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</si>
  <si>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</si>
  <si>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</si>
  <si>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</si>
  <si>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</si>
  <si>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</si>
  <si>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</si>
  <si>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</si>
  <si>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</si>
  <si>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</si>
  <si>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</si>
  <si>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</si>
  <si>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</si>
  <si>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</si>
  <si>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</si>
  <si>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</si>
  <si>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</si>
  <si>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</si>
  <si>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</si>
  <si>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</si>
  <si>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</si>
  <si>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</si>
  <si>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</si>
  <si>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</si>
  <si>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</si>
  <si>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</si>
  <si>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</si>
  <si>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</si>
  <si>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</si>
  <si>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</si>
  <si>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</si>
  <si>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</si>
  <si>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</si>
  <si>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</si>
  <si>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</si>
  <si>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</si>
  <si>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</si>
  <si>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</si>
  <si>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</si>
  <si>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</si>
  <si>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</si>
  <si>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</si>
  <si>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</si>
  <si>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</si>
  <si>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</si>
  <si>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</si>
  <si>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</si>
  <si>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</si>
  <si>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</si>
  <si>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</si>
  <si>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</si>
  <si>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</si>
  <si>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</si>
  <si>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</si>
  <si>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</si>
  <si>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</si>
  <si>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</si>
  <si>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</si>
  <si>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</si>
  <si>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</si>
  <si>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</si>
  <si>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</si>
  <si>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</si>
  <si>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</si>
  <si>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</si>
  <si>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</si>
  <si>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</si>
  <si>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</si>
  <si>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</si>
  <si>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</si>
  <si>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</si>
  <si>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</si>
  <si>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</si>
  <si>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</si>
  <si>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</si>
  <si>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</si>
  <si>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</si>
  <si>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</si>
  <si>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</si>
  <si>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</si>
  <si>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</si>
  <si>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</si>
  <si>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</si>
  <si>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</si>
  <si>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</si>
  <si>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</si>
  <si>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</si>
  <si>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</si>
  <si>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</si>
  <si>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</si>
  <si>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</si>
  <si>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</si>
  <si>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</si>
  <si>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</si>
  <si>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</si>
  <si>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</si>
  <si>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</si>
  <si>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</si>
  <si>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</si>
  <si>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</si>
  <si>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</si>
  <si>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</si>
  <si>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</si>
  <si>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</si>
  <si>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</si>
  <si>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</si>
  <si>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</si>
  <si>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</si>
  <si>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</si>
  <si>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</si>
  <si>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</si>
  <si>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</si>
  <si>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</si>
  <si>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</si>
  <si>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</si>
  <si>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</si>
  <si>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</si>
  <si>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</si>
  <si>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</si>
  <si>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</si>
  <si>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</si>
  <si>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</si>
  <si>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</si>
  <si>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</si>
  <si>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</si>
  <si>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</si>
  <si>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</si>
  <si>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</si>
  <si>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</si>
  <si>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</si>
  <si>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</si>
  <si>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</si>
  <si>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</si>
  <si>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</si>
  <si>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</si>
  <si>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</si>
  <si>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</si>
  <si>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</si>
  <si>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</si>
  <si>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</si>
  <si>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</si>
  <si>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</si>
  <si>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</si>
  <si>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</si>
  <si>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</si>
  <si>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</si>
  <si>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</si>
  <si>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</si>
  <si>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</si>
  <si>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</si>
  <si>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</si>
  <si>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</si>
  <si>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</si>
  <si>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</si>
  <si>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</si>
  <si>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</si>
  <si>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</si>
  <si>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</si>
  <si>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</si>
  <si>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</si>
  <si>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</si>
  <si>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</si>
  <si>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</si>
  <si>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</si>
  <si>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</si>
  <si>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</si>
  <si>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</si>
  <si>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</si>
  <si>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</si>
  <si>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</si>
  <si>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</si>
  <si>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</si>
  <si>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</si>
  <si>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</si>
  <si>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</si>
  <si>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</si>
  <si>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</si>
  <si>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</si>
  <si>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</si>
  <si>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</si>
  <si>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</si>
  <si>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</si>
  <si>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</si>
  <si>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</si>
  <si>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</si>
  <si>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</si>
  <si>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</si>
  <si>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</si>
  <si>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</si>
  <si>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</si>
  <si>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</si>
  <si>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</si>
  <si>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</si>
  <si>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</si>
  <si>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</si>
  <si>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</si>
  <si>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</si>
  <si>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</si>
  <si>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</si>
  <si>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</si>
  <si>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</si>
  <si>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</si>
  <si>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</si>
  <si>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</si>
  <si>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</si>
  <si>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</si>
  <si>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</si>
  <si>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</si>
  <si>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</si>
  <si>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</si>
  <si>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</si>
  <si>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</si>
  <si>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</si>
  <si>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</si>
  <si>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</si>
  <si>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</si>
  <si>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</si>
  <si>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</si>
  <si>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</si>
  <si>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</si>
  <si>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</si>
  <si>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</si>
  <si>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</si>
  <si>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</si>
  <si>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</si>
  <si>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</si>
  <si>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</si>
  <si>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</si>
  <si>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</si>
  <si>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</si>
  <si>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</si>
  <si>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</si>
  <si>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</si>
  <si>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</si>
  <si>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</si>
  <si>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</si>
  <si>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</si>
  <si>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</si>
  <si>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</si>
  <si>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</si>
  <si>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</si>
  <si>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</si>
  <si>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</si>
  <si>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</si>
  <si>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</si>
  <si>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</si>
  <si>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</si>
  <si>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</si>
  <si>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</si>
  <si>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</si>
  <si>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</si>
  <si>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</si>
  <si>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</si>
  <si>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</si>
  <si>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</si>
  <si>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</si>
  <si>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</si>
  <si>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</si>
  <si>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</si>
  <si>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</si>
  <si>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</si>
  <si>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</si>
  <si>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</si>
  <si>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</si>
  <si>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</si>
  <si>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</si>
  <si>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</si>
  <si>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</si>
  <si>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</si>
  <si>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</si>
  <si>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</si>
  <si>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</si>
  <si>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</si>
  <si>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</si>
  <si>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</si>
  <si>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</si>
  <si>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</si>
  <si>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</si>
  <si>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</si>
  <si>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</si>
  <si>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</si>
  <si>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</si>
  <si>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</si>
  <si>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</si>
  <si>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</si>
  <si>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</si>
  <si>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</si>
  <si>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</si>
  <si>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</si>
  <si>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</si>
  <si>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</si>
  <si>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</si>
  <si>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</si>
  <si>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</si>
  <si>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</si>
  <si>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</si>
  <si>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</si>
  <si>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</si>
  <si>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</si>
  <si>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</si>
  <si>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</si>
  <si>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</si>
  <si>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</si>
  <si>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</si>
  <si>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</si>
  <si>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</si>
  <si>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</si>
  <si>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</si>
  <si>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</si>
  <si>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</si>
  <si>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</si>
  <si>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</si>
  <si>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</si>
  <si>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</si>
  <si>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</si>
  <si>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</si>
  <si>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</si>
  <si>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</si>
  <si>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</si>
  <si>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</si>
  <si>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</si>
  <si>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</si>
  <si>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</si>
  <si>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</si>
  <si>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</si>
  <si>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</si>
  <si>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</si>
  <si>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</si>
  <si>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</si>
  <si>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</si>
  <si>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</si>
  <si>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</si>
  <si>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</si>
  <si>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</si>
  <si>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</si>
  <si>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</si>
  <si>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</si>
  <si>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</si>
  <si>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</si>
  <si>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</si>
  <si>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</si>
  <si>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</si>
  <si>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</si>
  <si>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</si>
  <si>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</si>
  <si>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</si>
  <si>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</si>
  <si>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</si>
  <si>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</si>
  <si>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</si>
  <si>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</si>
  <si>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</si>
  <si>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</si>
  <si>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</si>
  <si>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</si>
  <si>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</si>
  <si>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</si>
  <si>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</si>
  <si>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</si>
  <si>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</si>
  <si>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</si>
  <si>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</si>
  <si>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</si>
  <si>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</si>
  <si>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</si>
  <si>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</si>
  <si>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</si>
  <si>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</si>
  <si>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</si>
  <si>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</si>
  <si>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</si>
  <si>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</si>
  <si>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</si>
  <si>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</si>
  <si>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</si>
  <si>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</si>
  <si>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</si>
  <si>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</si>
  <si>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</si>
  <si>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</si>
  <si>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</si>
  <si>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</si>
  <si>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</si>
  <si>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</si>
  <si>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</si>
  <si>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</si>
  <si>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</si>
  <si>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</si>
  <si>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</si>
  <si>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</si>
  <si>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</si>
  <si>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</si>
  <si>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</si>
  <si>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</si>
  <si>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</si>
  <si>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</si>
  <si>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</si>
  <si>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</si>
  <si>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</si>
  <si>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</si>
  <si>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</si>
  <si>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</si>
  <si>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</si>
  <si>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</si>
  <si>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</si>
  <si>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</si>
  <si>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</si>
  <si>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</si>
  <si>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</si>
  <si>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</si>
  <si>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</si>
  <si>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</si>
  <si>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</si>
  <si>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</si>
  <si>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</si>
  <si>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</si>
  <si>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</si>
  <si>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</si>
  <si>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</si>
  <si>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</si>
  <si>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</si>
  <si>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</si>
  <si>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</si>
  <si>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</si>
  <si>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</si>
  <si>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</si>
  <si>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</si>
  <si>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</si>
  <si>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</si>
  <si>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</si>
  <si>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</si>
  <si>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</si>
  <si>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</si>
  <si>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</si>
  <si>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</si>
  <si>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</si>
  <si>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</si>
  <si>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</si>
  <si>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</si>
  <si>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</si>
  <si>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</si>
  <si>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</si>
  <si>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</si>
  <si>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</si>
  <si>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</si>
  <si>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</si>
  <si>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</si>
  <si>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</si>
  <si>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</si>
  <si>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</si>
  <si>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</si>
  <si>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</si>
  <si>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</si>
  <si>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</si>
  <si>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</si>
  <si>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</si>
  <si>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</si>
  <si>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</si>
  <si>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</si>
  <si>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</si>
  <si>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</si>
  <si>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</si>
  <si>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</si>
  <si>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</si>
  <si>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</si>
  <si>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</si>
  <si>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</si>
  <si>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</si>
  <si>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</si>
  <si>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</si>
  <si>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</si>
  <si>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</si>
  <si>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</si>
  <si>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</si>
  <si>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</si>
  <si>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</si>
  <si>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</si>
  <si>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</si>
  <si>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</si>
  <si>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</si>
  <si>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</si>
  <si>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</si>
  <si>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</si>
  <si>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</si>
  <si>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</si>
  <si>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</si>
  <si>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</si>
  <si>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</si>
  <si>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</si>
  <si>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</si>
  <si>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</si>
  <si>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</si>
  <si>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</si>
  <si>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</si>
  <si>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</si>
  <si>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</si>
  <si>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</si>
  <si>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</si>
  <si>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</si>
  <si>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</si>
  <si>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</si>
  <si>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</si>
  <si>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</si>
  <si>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</si>
  <si>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</si>
  <si>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</si>
  <si>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</si>
  <si>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</si>
  <si>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</si>
  <si>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</si>
  <si>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</si>
  <si>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</si>
  <si>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</si>
  <si>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</si>
  <si>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</si>
  <si>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</si>
  <si>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</si>
  <si>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</si>
  <si>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</si>
  <si>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</si>
  <si>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</si>
  <si>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</si>
  <si>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</si>
  <si>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</si>
  <si>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</si>
  <si>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</si>
  <si>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</si>
  <si>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</si>
  <si>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</si>
  <si>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</si>
  <si>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</si>
  <si>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</si>
  <si>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</si>
  <si>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</si>
  <si>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</si>
  <si>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</si>
  <si>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</si>
  <si>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</si>
  <si>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</si>
  <si>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</si>
  <si>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</si>
  <si>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</si>
  <si>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</si>
  <si>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</si>
  <si>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</si>
  <si>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</si>
  <si>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</si>
  <si>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</si>
  <si>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</si>
  <si>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</si>
  <si>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</si>
  <si>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</si>
  <si>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</si>
  <si>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</si>
  <si>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</si>
  <si>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</si>
  <si>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</si>
  <si>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</si>
  <si>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</si>
  <si>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</si>
  <si>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</si>
  <si>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</si>
  <si>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</si>
  <si>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</si>
  <si>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</si>
  <si>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</si>
  <si>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</si>
  <si>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</si>
  <si>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</si>
  <si>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</si>
  <si>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</si>
  <si>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</si>
  <si>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</si>
  <si>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</si>
  <si>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</si>
  <si>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</si>
  <si>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</si>
  <si>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</si>
  <si>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</si>
  <si>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</si>
  <si>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</si>
  <si>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</si>
  <si>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</si>
  <si>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</si>
  <si>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</si>
  <si>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</si>
  <si>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</si>
  <si>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</si>
  <si>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</si>
  <si>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</si>
  <si>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</si>
  <si>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</si>
  <si>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</si>
  <si>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</si>
  <si>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</si>
  <si>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</si>
  <si>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</si>
  <si>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</si>
  <si>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</si>
  <si>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</si>
  <si>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</si>
  <si>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</si>
  <si>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</si>
  <si>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</si>
  <si>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</si>
  <si>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</si>
  <si>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</si>
  <si>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</si>
  <si>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</si>
  <si>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</si>
  <si>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</si>
  <si>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</si>
  <si>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</si>
  <si>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</si>
  <si>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</si>
  <si>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</si>
  <si>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</si>
  <si>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</si>
  <si>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</si>
  <si>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</si>
  <si>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</si>
  <si>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</si>
  <si>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</si>
  <si>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</si>
  <si>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</si>
  <si>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</si>
  <si>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</si>
  <si>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</si>
  <si>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</si>
  <si>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</si>
  <si>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</si>
  <si>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</si>
  <si>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</si>
  <si>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</si>
  <si>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</si>
  <si>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</si>
  <si>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</si>
  <si>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</si>
  <si>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</si>
  <si>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</si>
  <si>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</si>
  <si>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</si>
  <si>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</si>
  <si>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</si>
  <si>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</si>
  <si>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</si>
  <si>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</si>
  <si>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</si>
  <si>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</si>
  <si>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</si>
  <si>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</si>
  <si>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</si>
  <si>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</si>
  <si>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</si>
  <si>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</si>
  <si>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</si>
  <si>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</si>
  <si>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</si>
  <si>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</si>
  <si>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</si>
  <si>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</si>
  <si>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</si>
  <si>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</si>
  <si>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</si>
  <si>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</si>
  <si>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</si>
  <si>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</si>
  <si>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</si>
  <si>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</si>
  <si>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</si>
  <si>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</si>
  <si>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</si>
  <si>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</si>
  <si>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</si>
  <si>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</si>
  <si>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</si>
  <si>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</si>
  <si>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</si>
  <si>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</si>
  <si>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</si>
  <si>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</si>
  <si>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</si>
  <si>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</si>
  <si>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</si>
  <si>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</si>
  <si>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</si>
  <si>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</si>
  <si>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</si>
  <si>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</si>
  <si>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</si>
  <si>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</si>
  <si>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</si>
  <si>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</si>
  <si>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</si>
  <si>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</si>
  <si>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</si>
  <si>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</si>
  <si>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</si>
  <si>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</si>
  <si>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</si>
  <si>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</si>
  <si>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</si>
  <si>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</si>
  <si>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</si>
  <si>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</si>
  <si>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</si>
  <si>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</si>
  <si>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</si>
  <si>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</si>
  <si>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</si>
  <si>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</si>
  <si>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</si>
  <si>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</si>
  <si>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</si>
  <si>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</si>
  <si>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</si>
  <si>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</si>
  <si>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</si>
  <si>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</si>
  <si>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</si>
  <si>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</si>
  <si>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</si>
  <si>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</si>
  <si>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</si>
  <si>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</si>
  <si>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</si>
  <si>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</si>
  <si>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</si>
  <si>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</si>
  <si>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</si>
  <si>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</si>
  <si>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</si>
  <si>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</si>
  <si>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</si>
  <si>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</si>
  <si>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</si>
  <si>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</si>
  <si>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</si>
  <si>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</si>
  <si>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</si>
  <si>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</si>
  <si>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</si>
  <si>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</si>
  <si>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</si>
  <si>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</si>
  <si>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</si>
  <si>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</si>
  <si>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</si>
  <si>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</si>
  <si>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</si>
  <si>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</si>
  <si>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</si>
  <si>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</si>
  <si>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</si>
  <si>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</si>
  <si>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</si>
  <si>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</si>
  <si>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</si>
  <si>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</si>
  <si>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</si>
  <si>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</si>
  <si>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</si>
  <si>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</si>
  <si>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</si>
  <si>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</si>
  <si>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</si>
  <si>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</si>
  <si>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</si>
  <si>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</si>
  <si>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</si>
  <si>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</si>
  <si>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</si>
  <si>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</si>
  <si>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</si>
  <si>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</si>
  <si>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</si>
  <si>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</si>
  <si>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</si>
  <si>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</si>
  <si>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</si>
  <si>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</si>
  <si>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</si>
  <si>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</si>
  <si>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</si>
  <si>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</si>
  <si>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</si>
  <si>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</si>
  <si>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</si>
  <si>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</si>
  <si>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</si>
  <si>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</si>
  <si>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</si>
  <si>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</si>
  <si>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</si>
  <si>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</si>
  <si>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</si>
  <si>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</si>
  <si>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</si>
  <si>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</si>
  <si>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</si>
  <si>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</si>
  <si>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</si>
  <si>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</si>
  <si>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</si>
  <si>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</si>
  <si>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</si>
  <si>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</si>
  <si>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</si>
  <si>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</si>
  <si>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</si>
  <si>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</si>
  <si>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</si>
  <si>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</si>
  <si>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</si>
  <si>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</si>
  <si>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</si>
  <si>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</si>
  <si>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</si>
  <si>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</si>
  <si>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</si>
  <si>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</si>
  <si>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</si>
  <si>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</si>
  <si>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</si>
  <si>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</si>
  <si>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</si>
  <si>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</si>
  <si>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</si>
  <si>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</si>
  <si>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</si>
  <si>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</si>
  <si>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</si>
  <si>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</si>
  <si>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</si>
  <si>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</si>
  <si>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</si>
  <si>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</si>
  <si>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</si>
  <si>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</si>
  <si>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</si>
  <si>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</si>
  <si>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</si>
  <si>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</si>
  <si>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</si>
  <si>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</si>
  <si>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</si>
  <si>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</si>
  <si>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</si>
  <si>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</si>
  <si>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</si>
  <si>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</si>
  <si>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</si>
  <si>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</si>
  <si>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</si>
  <si>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</si>
  <si>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</si>
  <si>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</si>
  <si>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</si>
  <si>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</si>
  <si>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</si>
  <si>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</si>
  <si>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</si>
  <si>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</si>
  <si>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</si>
  <si>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</si>
  <si>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</si>
  <si>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</si>
  <si>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</si>
  <si>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</si>
  <si>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</si>
  <si>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</si>
  <si>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</si>
  <si>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</si>
  <si>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</si>
  <si>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</si>
  <si>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</si>
  <si>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</si>
  <si>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</si>
  <si>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</si>
  <si>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</si>
  <si>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</si>
  <si>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</si>
  <si>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</si>
  <si>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</si>
  <si>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</si>
  <si>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</si>
  <si>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</si>
  <si>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</si>
  <si>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</si>
  <si>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</si>
  <si>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</si>
  <si>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</si>
  <si>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</si>
  <si>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</si>
  <si>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</si>
  <si>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</si>
  <si>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</si>
  <si>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</si>
  <si>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</si>
  <si>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</si>
  <si>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</si>
  <si>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</si>
  <si>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</si>
  <si>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</si>
  <si>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</si>
  <si>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</si>
  <si>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</si>
  <si>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</si>
  <si>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</si>
  <si>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</si>
  <si>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</si>
  <si>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</si>
  <si>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</si>
  <si>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</si>
  <si>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</si>
  <si>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</si>
  <si>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</si>
  <si>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</si>
  <si>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</si>
  <si>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</si>
  <si>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</si>
  <si>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</si>
  <si>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</si>
  <si>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</si>
  <si>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</si>
  <si>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</si>
  <si>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</si>
  <si>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</si>
  <si>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</si>
  <si>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</si>
  <si>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</si>
  <si>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</si>
  <si>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</si>
  <si>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</si>
  <si>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</si>
  <si>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</si>
  <si>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</si>
  <si>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</si>
  <si>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</si>
  <si>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</si>
  <si>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</si>
  <si>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</si>
  <si>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</si>
  <si>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</si>
  <si>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</si>
  <si>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</si>
  <si>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</si>
  <si>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</si>
  <si>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</si>
  <si>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</si>
  <si>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</si>
  <si>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</si>
  <si>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</si>
  <si>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</si>
  <si>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</si>
  <si>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</si>
  <si>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</si>
  <si>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</si>
  <si>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</si>
  <si>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</si>
  <si>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</si>
  <si>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</si>
  <si>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</si>
  <si>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</si>
  <si>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</si>
  <si>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</si>
  <si>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</si>
  <si>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</si>
  <si>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</si>
  <si>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</si>
  <si>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</si>
  <si>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</si>
  <si>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</si>
  <si>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</si>
  <si>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</si>
  <si>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</si>
  <si>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</si>
  <si>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</si>
  <si>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</si>
  <si>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</si>
  <si>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</si>
  <si>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</si>
  <si>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</si>
  <si>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</si>
  <si>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</si>
  <si>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</si>
  <si>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</si>
  <si>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</si>
  <si>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</si>
  <si>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</si>
  <si>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</si>
  <si>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</si>
  <si>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</si>
  <si>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</si>
  <si>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</si>
  <si>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</si>
  <si>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</si>
  <si>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</si>
  <si>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</si>
  <si>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</si>
  <si>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</si>
  <si>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</si>
  <si>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</si>
  <si>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</si>
  <si>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</si>
  <si>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</si>
  <si>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</si>
  <si>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</si>
  <si>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</si>
  <si>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</si>
  <si>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</si>
  <si>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</si>
  <si>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</si>
  <si>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</si>
  <si>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</si>
  <si>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</si>
  <si>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</si>
  <si>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</si>
  <si>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</si>
  <si>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</si>
  <si>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</si>
  <si>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</si>
  <si>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</si>
  <si>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</si>
  <si>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</si>
  <si>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</si>
  <si>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</si>
  <si>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</si>
  <si>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</si>
  <si>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</si>
  <si>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</si>
  <si>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</si>
  <si>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</si>
  <si>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</si>
  <si>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</si>
  <si>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</si>
  <si>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</si>
  <si>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</si>
  <si>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</si>
  <si>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</si>
  <si>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</si>
  <si>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</si>
  <si>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</si>
  <si>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</si>
  <si>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</si>
  <si>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</si>
  <si>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</si>
  <si>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</si>
  <si>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</si>
  <si>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</si>
  <si>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</si>
  <si>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</si>
  <si>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</si>
  <si>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</si>
  <si>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</si>
  <si>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</si>
  <si>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</si>
  <si>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</si>
  <si>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</si>
  <si>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</si>
  <si>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</si>
  <si>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</si>
  <si>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</si>
  <si>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</si>
  <si>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</si>
  <si>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</si>
  <si>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</si>
  <si>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</si>
  <si>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</si>
  <si>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</si>
  <si>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</si>
  <si>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</si>
  <si>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</si>
  <si>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</si>
  <si>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</si>
  <si>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</si>
  <si>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</si>
  <si>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</si>
  <si>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</si>
  <si>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</si>
  <si>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</si>
  <si>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</si>
  <si>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</si>
  <si>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</si>
  <si>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</si>
  <si>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</si>
  <si>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</si>
  <si>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</si>
  <si>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</si>
  <si>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</si>
  <si>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</si>
  <si>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</si>
  <si>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</si>
  <si>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</si>
  <si>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</si>
  <si>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</si>
  <si>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</si>
  <si>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</si>
  <si>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</si>
  <si>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</si>
  <si>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</si>
  <si>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</si>
  <si>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</si>
  <si>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</si>
  <si>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</si>
  <si>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</si>
  <si>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</si>
  <si>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</si>
  <si>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</si>
  <si>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</si>
  <si>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</si>
  <si>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</si>
  <si>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</si>
  <si>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</si>
  <si>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</si>
  <si>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</si>
  <si>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</si>
  <si>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</si>
  <si>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</si>
  <si>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</si>
  <si>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</si>
  <si>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</si>
  <si>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</si>
  <si>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</si>
  <si>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</si>
  <si>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</si>
  <si>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</si>
  <si>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</si>
  <si>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</si>
  <si>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</si>
  <si>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</si>
  <si>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</si>
  <si>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</si>
  <si>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</si>
  <si>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</si>
  <si>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</si>
  <si>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</si>
  <si>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</si>
  <si>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</si>
  <si>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</si>
  <si>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</si>
  <si>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</si>
  <si>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</si>
  <si>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</si>
  <si>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</si>
  <si>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</si>
  <si>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</si>
  <si>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</si>
  <si>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</si>
  <si>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</si>
  <si>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</si>
  <si>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</si>
  <si>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</si>
  <si>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</si>
  <si>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</si>
  <si>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</si>
  <si>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</si>
  <si>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</si>
  <si>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</si>
  <si>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</si>
  <si>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</si>
  <si>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</si>
  <si>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</si>
  <si>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</si>
  <si>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</si>
  <si>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</si>
  <si>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</si>
  <si>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</si>
  <si>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</si>
  <si>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</si>
  <si>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</si>
  <si>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</si>
  <si>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</si>
  <si>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</si>
  <si>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</si>
  <si>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</si>
  <si>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</si>
  <si>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</si>
  <si>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</si>
  <si>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</si>
  <si>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</si>
  <si>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</si>
  <si>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</si>
  <si>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</si>
  <si>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</si>
  <si>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</si>
  <si>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</si>
  <si>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</si>
  <si>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</si>
  <si>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</si>
  <si>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</si>
  <si>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</si>
  <si>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</si>
  <si>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</si>
  <si>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</si>
  <si>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</si>
  <si>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</si>
  <si>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</si>
  <si>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</si>
  <si>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</si>
  <si>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</si>
  <si>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</si>
  <si>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</si>
  <si>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</si>
  <si>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</si>
  <si>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</si>
  <si>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</si>
  <si>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</si>
  <si>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</si>
  <si>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</si>
  <si>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</si>
  <si>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</si>
  <si>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</si>
  <si>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</si>
  <si>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</si>
  <si>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</si>
  <si>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</si>
  <si>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</si>
  <si>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</si>
  <si>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</si>
  <si>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</si>
  <si>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</si>
  <si>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</si>
  <si>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</si>
  <si>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</si>
  <si>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</si>
  <si>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</si>
  <si>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</si>
  <si>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</si>
  <si>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</si>
  <si>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</si>
  <si>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</si>
  <si>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</si>
  <si>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</si>
  <si>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</si>
  <si>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</si>
  <si>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</si>
  <si>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</si>
  <si>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</si>
  <si>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</si>
  <si>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</si>
  <si>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</si>
  <si>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</si>
  <si>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</si>
  <si>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</si>
  <si>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</si>
  <si>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</si>
  <si>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</si>
  <si>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</si>
  <si>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</si>
  <si>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</si>
  <si>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</si>
  <si>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</si>
  <si>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</si>
  <si>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</si>
  <si>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</si>
  <si>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</si>
  <si>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</si>
  <si>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</si>
  <si>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</si>
  <si>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</si>
  <si>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</si>
  <si>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</si>
  <si>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</si>
  <si>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</si>
  <si>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</si>
  <si>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</si>
  <si>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</si>
  <si>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</si>
  <si>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</si>
  <si>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</si>
  <si>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</si>
  <si>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</si>
  <si>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</si>
  <si>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</si>
  <si>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</si>
  <si>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</si>
  <si>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</si>
  <si>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</si>
  <si>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</si>
  <si>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</si>
  <si>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</si>
  <si>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</si>
  <si>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</si>
  <si>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</si>
  <si>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</si>
  <si>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</si>
  <si>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</si>
  <si>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</si>
  <si>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</si>
  <si>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</si>
  <si>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</si>
  <si>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</si>
  <si>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</si>
  <si>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</si>
  <si>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</si>
  <si>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</si>
  <si>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</si>
  <si>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</si>
  <si>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</si>
  <si>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</si>
  <si>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</si>
  <si>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</si>
  <si>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</si>
  <si>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</si>
  <si>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</si>
  <si>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</si>
  <si>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</si>
  <si>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</si>
  <si>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</si>
  <si>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</si>
  <si>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</si>
  <si>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</si>
  <si>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</si>
  <si>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</si>
  <si>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</si>
  <si>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</si>
  <si>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</si>
  <si>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</si>
  <si>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</si>
  <si>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</si>
  <si>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</si>
  <si>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</si>
  <si>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</si>
  <si>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</si>
  <si>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</si>
  <si>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</si>
  <si>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</si>
  <si>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</si>
  <si>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</si>
  <si>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</si>
  <si>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</si>
  <si>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</si>
  <si>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</si>
  <si>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</si>
  <si>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</si>
  <si>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</si>
  <si>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</si>
  <si>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</si>
  <si>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</si>
  <si>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</si>
  <si>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</si>
  <si>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</si>
  <si>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</si>
  <si>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</si>
  <si>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</si>
  <si>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</si>
  <si>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</si>
  <si>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</si>
  <si>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</si>
  <si>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</si>
  <si>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</si>
  <si>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</si>
  <si>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</si>
  <si>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</si>
  <si>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</si>
  <si>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</si>
  <si>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</si>
  <si>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</si>
  <si>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</si>
  <si>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</si>
  <si>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</si>
  <si>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</si>
  <si>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</si>
  <si>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</si>
  <si>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</si>
  <si>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</si>
  <si>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</si>
  <si>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</si>
  <si>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</si>
  <si>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</si>
  <si>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</si>
  <si>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</si>
  <si>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</si>
  <si>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</si>
  <si>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</si>
  <si>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</si>
  <si>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</si>
  <si>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</si>
  <si>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</si>
  <si>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</si>
  <si>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</si>
  <si>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</si>
  <si>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</si>
  <si>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</si>
  <si>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</si>
  <si>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</si>
  <si>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</si>
  <si>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</si>
  <si>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</si>
  <si>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</si>
  <si>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</si>
  <si>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</si>
  <si>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</si>
  <si>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</si>
  <si>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</si>
  <si>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</si>
  <si>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</si>
  <si>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</si>
  <si>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</si>
  <si>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</si>
  <si>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</si>
  <si>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</si>
  <si>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</si>
  <si>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</si>
  <si>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</si>
  <si>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</si>
  <si>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</si>
  <si>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</si>
  <si>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</si>
  <si>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</si>
  <si>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</si>
  <si>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</si>
  <si>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</si>
  <si>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</si>
  <si>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</si>
  <si>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</si>
  <si>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</si>
  <si>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</si>
  <si>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</si>
  <si>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</si>
  <si>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</si>
  <si>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</si>
  <si>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</si>
  <si>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</si>
  <si>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</si>
  <si>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</si>
  <si>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</si>
  <si>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</si>
  <si>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</si>
  <si>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</si>
  <si>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</si>
  <si>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</si>
  <si>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</si>
  <si>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</si>
  <si>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</si>
  <si>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</si>
  <si>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</si>
  <si>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</si>
  <si>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</si>
  <si>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</si>
  <si>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</si>
  <si>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</si>
  <si>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</si>
  <si>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</si>
  <si>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</si>
  <si>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</si>
  <si>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</si>
  <si>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</si>
  <si>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</si>
  <si>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</si>
  <si>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</si>
  <si>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</si>
  <si>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</si>
  <si>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</si>
  <si>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</si>
  <si>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</si>
  <si>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</si>
  <si>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</si>
  <si>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</si>
  <si>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</si>
  <si>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</si>
  <si>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</si>
  <si>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</si>
  <si>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</si>
  <si>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</si>
  <si>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</si>
  <si>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</si>
  <si>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</si>
  <si>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</si>
  <si>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</si>
  <si>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</si>
  <si>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</si>
  <si>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</si>
  <si>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</si>
  <si>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</si>
  <si>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</si>
  <si>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</si>
  <si>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</si>
  <si>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</si>
  <si>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</si>
  <si>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</si>
  <si>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</si>
  <si>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</si>
  <si>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</si>
  <si>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</si>
  <si>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</si>
  <si>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</si>
  <si>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</si>
  <si>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</si>
  <si>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</si>
  <si>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</si>
  <si>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</si>
  <si>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</si>
  <si>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</si>
  <si>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</si>
  <si>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</si>
  <si>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</si>
  <si>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</si>
  <si>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</si>
  <si>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</si>
  <si>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</si>
  <si>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</si>
  <si>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</si>
  <si>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</si>
  <si>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</si>
  <si>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</si>
  <si>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</si>
  <si>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</si>
  <si>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</si>
  <si>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</si>
  <si>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</si>
  <si>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</si>
  <si>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</si>
  <si>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</si>
  <si>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</si>
  <si>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</si>
  <si>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</si>
  <si>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</si>
  <si>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</si>
  <si>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</si>
  <si>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</si>
  <si>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</si>
  <si>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</si>
  <si>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</si>
  <si>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</si>
  <si>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</si>
  <si>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</si>
  <si>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</si>
  <si>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</si>
  <si>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</si>
  <si>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</si>
  <si>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</si>
  <si>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</si>
  <si>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</si>
  <si>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</si>
  <si>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</si>
  <si>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</si>
  <si>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</si>
  <si>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</si>
  <si>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</si>
  <si>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</si>
  <si>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</si>
  <si>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</si>
  <si>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</si>
  <si>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</si>
  <si>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</si>
  <si>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</si>
  <si>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</si>
  <si>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</si>
  <si>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</si>
  <si>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</si>
  <si>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</si>
  <si>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</si>
  <si>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</si>
  <si>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</si>
  <si>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</si>
  <si>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</si>
  <si>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</si>
  <si>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</si>
  <si>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</si>
  <si>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</si>
  <si>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</si>
  <si>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</si>
  <si>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</si>
  <si>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</si>
  <si>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</si>
  <si>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</si>
  <si>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</si>
  <si>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</si>
  <si>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</si>
  <si>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</si>
  <si>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</si>
  <si>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</si>
  <si>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</si>
  <si>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</si>
  <si>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</si>
  <si>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</si>
  <si>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</si>
  <si>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</si>
  <si>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</si>
  <si>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</si>
  <si>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</si>
  <si>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</si>
  <si>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</si>
  <si>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</si>
  <si>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</si>
  <si>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</si>
  <si>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</si>
  <si>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</si>
  <si>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</si>
  <si>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</si>
  <si>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</si>
  <si>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</si>
  <si>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</si>
  <si>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</si>
  <si>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</si>
  <si>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</si>
  <si>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</si>
  <si>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</si>
  <si>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</si>
  <si>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</si>
  <si>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</si>
  <si>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</si>
  <si>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</si>
  <si>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</si>
  <si>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</si>
  <si>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</si>
  <si>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</si>
  <si>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</si>
  <si>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</si>
  <si>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</si>
  <si>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</si>
  <si>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</si>
  <si>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</si>
  <si>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</si>
  <si>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</si>
  <si>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</si>
  <si>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</si>
  <si>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</si>
  <si>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</si>
  <si>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</si>
  <si>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</si>
  <si>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</si>
  <si>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</si>
  <si>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</si>
  <si>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</si>
  <si>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</si>
  <si>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</si>
  <si>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</si>
  <si>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</si>
  <si>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</si>
  <si>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</si>
  <si>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</si>
  <si>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</si>
  <si>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</si>
  <si>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</si>
  <si>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</si>
  <si>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</si>
  <si>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</si>
  <si>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</si>
  <si>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</si>
  <si>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</si>
  <si>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</si>
  <si>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</si>
  <si>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</si>
  <si>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</si>
  <si>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</si>
  <si>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</si>
  <si>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</si>
  <si>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</si>
  <si>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</si>
  <si>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</si>
  <si>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</si>
  <si>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</si>
  <si>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</si>
  <si>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</si>
  <si>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</si>
  <si>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</si>
  <si>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</si>
  <si>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</si>
  <si>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</si>
  <si>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</si>
  <si>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</si>
  <si>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</si>
  <si>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</si>
  <si>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</si>
  <si>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</si>
  <si>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</si>
  <si>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</si>
  <si>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</si>
  <si>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</si>
  <si>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</si>
  <si>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</si>
  <si>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</si>
  <si>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</si>
  <si>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</si>
  <si>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</si>
  <si>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</si>
  <si>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</si>
  <si>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</si>
  <si>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</si>
  <si>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</si>
  <si>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</si>
  <si>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</si>
  <si>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</si>
  <si>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</si>
  <si>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</si>
  <si>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</si>
  <si>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</si>
  <si>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</si>
  <si>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</si>
  <si>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</si>
  <si>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</si>
  <si>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</si>
  <si>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</si>
  <si>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</si>
  <si>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</si>
  <si>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</si>
  <si>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</si>
  <si>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</si>
  <si>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</si>
  <si>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</si>
  <si>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</si>
  <si>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</si>
  <si>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</si>
  <si>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</si>
  <si>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</si>
  <si>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</si>
  <si>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</si>
  <si>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</si>
  <si>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</si>
  <si>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</si>
  <si>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</si>
  <si>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</si>
  <si>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</si>
  <si>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</si>
  <si>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</si>
  <si>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</si>
  <si>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</si>
  <si>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</si>
  <si>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</si>
  <si>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</si>
  <si>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</si>
  <si>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</si>
  <si>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</si>
  <si>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</si>
  <si>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</si>
  <si>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</si>
  <si>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</si>
  <si>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</si>
  <si>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</si>
  <si>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</si>
  <si>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</si>
  <si>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</si>
  <si>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</si>
  <si>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</si>
  <si>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</si>
  <si>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</si>
  <si>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</si>
  <si>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</si>
  <si>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</si>
  <si>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</si>
  <si>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</si>
  <si>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</si>
  <si>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</si>
  <si>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</si>
  <si>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</si>
  <si>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</si>
  <si>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</si>
  <si>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</si>
  <si>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</si>
  <si>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</si>
  <si>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</si>
  <si>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</si>
  <si>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</si>
  <si>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</si>
  <si>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</si>
  <si>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</si>
  <si>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</si>
  <si>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</si>
  <si>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</si>
  <si>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</si>
  <si>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</si>
  <si>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</si>
  <si>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</si>
  <si>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</si>
  <si>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</si>
  <si>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</si>
  <si>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</si>
  <si>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</si>
  <si>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</si>
  <si>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</si>
  <si>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</si>
  <si>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</si>
  <si>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</si>
  <si>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</si>
  <si>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</si>
  <si>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</si>
  <si>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</si>
  <si>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</si>
  <si>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</si>
  <si>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</si>
  <si>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</si>
  <si>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</si>
  <si>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</si>
  <si>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</si>
  <si>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</si>
  <si>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</si>
  <si>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</si>
  <si>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</si>
  <si>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</si>
  <si>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</si>
  <si>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</si>
  <si>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</si>
  <si>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</si>
  <si>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</si>
  <si>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</si>
  <si>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</si>
  <si>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</si>
  <si>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</si>
  <si>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</si>
  <si>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</si>
  <si>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</si>
  <si>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</si>
  <si>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</si>
  <si>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</si>
  <si>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</si>
  <si>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</si>
  <si>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</si>
  <si>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</si>
  <si>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</si>
  <si>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</si>
  <si>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</si>
  <si>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</si>
  <si>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</si>
  <si>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</si>
  <si>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</si>
  <si>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</si>
  <si>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</si>
  <si>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</si>
  <si>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</si>
  <si>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</si>
  <si>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</si>
  <si>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</si>
  <si>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</si>
  <si>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</si>
  <si>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</si>
  <si>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</si>
  <si>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</si>
  <si>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</si>
  <si>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</si>
  <si>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</si>
  <si>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</si>
  <si>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</si>
  <si>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</si>
  <si>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</si>
  <si>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</si>
  <si>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</si>
  <si>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</si>
  <si>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</si>
  <si>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</si>
  <si>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</si>
  <si>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</si>
  <si>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</si>
  <si>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</si>
  <si>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</si>
  <si>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</si>
  <si>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</si>
  <si>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</si>
  <si>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</si>
  <si>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</si>
  <si>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</si>
  <si>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</si>
  <si>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</si>
  <si>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</si>
  <si>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</si>
  <si>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</si>
  <si>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</si>
  <si>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</si>
  <si>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</si>
  <si>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</si>
  <si>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</si>
  <si>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</si>
  <si>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</si>
  <si>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</si>
  <si>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</si>
  <si>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</si>
  <si>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</si>
  <si>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</si>
  <si>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</si>
  <si>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</si>
  <si>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</si>
  <si>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</si>
  <si>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</si>
  <si>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</si>
  <si>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</si>
  <si>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</si>
  <si>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</si>
  <si>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</si>
  <si>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</si>
  <si>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</si>
  <si>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</si>
  <si>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</si>
  <si>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</si>
  <si>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</si>
  <si>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</si>
  <si>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</si>
  <si>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</si>
  <si>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</si>
  <si>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</si>
  <si>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</si>
  <si>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</si>
  <si>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</si>
  <si>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</si>
  <si>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</si>
  <si>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</si>
  <si>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</si>
  <si>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</si>
  <si>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</si>
  <si>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</si>
  <si>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</si>
  <si>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</si>
  <si>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</si>
  <si>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</si>
  <si>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</si>
  <si>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</si>
  <si>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</si>
  <si>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</si>
  <si>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</si>
  <si>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</si>
  <si>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</si>
  <si>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</si>
  <si>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</si>
  <si>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</si>
  <si>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</si>
  <si>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</si>
  <si>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</si>
  <si>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</si>
  <si>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</si>
  <si>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</si>
  <si>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</si>
  <si>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</si>
  <si>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</si>
  <si>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</si>
  <si>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</si>
  <si>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</si>
  <si>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</si>
  <si>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</si>
  <si>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</si>
  <si>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</si>
  <si>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</si>
  <si>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</si>
  <si>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</si>
  <si>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</si>
  <si>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</si>
  <si>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</si>
  <si>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</si>
  <si>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</si>
  <si>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</si>
  <si>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</si>
  <si>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</si>
  <si>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</si>
  <si>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</si>
  <si>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</si>
  <si>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</si>
  <si>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</si>
  <si>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</si>
  <si>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</si>
  <si>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</si>
  <si>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</si>
  <si>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</si>
  <si>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</si>
  <si>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</si>
  <si>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</si>
  <si>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</si>
  <si>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</si>
  <si>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</si>
  <si>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</si>
  <si>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</si>
  <si>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</si>
  <si>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</si>
  <si>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</si>
  <si>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</si>
  <si>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</si>
  <si>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</si>
  <si>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</si>
  <si>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</si>
  <si>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</si>
  <si>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</si>
  <si>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</si>
  <si>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</si>
  <si>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</si>
  <si>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</si>
  <si>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</si>
  <si>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</si>
  <si>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</si>
  <si>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</si>
  <si>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</si>
  <si>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</si>
  <si>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</si>
  <si>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</si>
  <si>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</si>
  <si>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</si>
  <si>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</si>
  <si>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</si>
  <si>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</si>
  <si>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</si>
  <si>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</si>
  <si>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</si>
  <si>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</si>
  <si>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</si>
  <si>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</si>
  <si>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</si>
  <si>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</si>
  <si>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</si>
  <si>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</si>
  <si>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</si>
  <si>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</si>
  <si>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</si>
  <si>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</si>
  <si>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</si>
  <si>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</si>
  <si>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</si>
  <si>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</si>
  <si>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</si>
  <si>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</si>
  <si>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</si>
  <si>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</si>
  <si>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</si>
  <si>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</si>
  <si>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</si>
  <si>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</si>
  <si>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</si>
  <si>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</si>
  <si>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</si>
  <si>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</si>
  <si>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</si>
  <si>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</si>
  <si>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</si>
  <si>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</si>
  <si>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</si>
  <si>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</si>
  <si>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</si>
  <si>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</si>
  <si>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</si>
  <si>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</si>
  <si>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</si>
  <si>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</si>
  <si>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</si>
  <si>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</si>
  <si>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</si>
  <si>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</si>
  <si>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</si>
  <si>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</si>
  <si>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</si>
  <si>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</si>
  <si>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</si>
  <si>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</si>
  <si>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</si>
  <si>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</si>
  <si>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</si>
  <si>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</si>
  <si>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</si>
  <si>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</si>
  <si>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</si>
  <si>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</si>
  <si>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</si>
  <si>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</si>
  <si>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</si>
  <si>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</si>
  <si>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</si>
  <si>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</si>
  <si>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</si>
  <si>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</si>
  <si>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</si>
  <si>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</si>
  <si>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</si>
  <si>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</si>
  <si>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</si>
  <si>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</si>
  <si>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</si>
  <si>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</si>
  <si>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</si>
  <si>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</si>
  <si>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</si>
  <si>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</si>
  <si>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</si>
  <si>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</si>
  <si>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</si>
  <si>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</si>
  <si>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</si>
  <si>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</si>
  <si>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</si>
  <si>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</si>
  <si>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</si>
  <si>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</si>
  <si>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</si>
  <si>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</si>
  <si>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</si>
  <si>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</si>
  <si>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</si>
  <si>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</si>
  <si>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</si>
  <si>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</si>
  <si>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</si>
  <si>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</si>
  <si>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</si>
  <si>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</si>
  <si>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</si>
  <si>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</si>
  <si>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</si>
  <si>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</si>
  <si>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</si>
  <si>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</si>
  <si>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</si>
  <si>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</si>
  <si>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</si>
  <si>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</si>
  <si>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</si>
  <si>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</si>
  <si>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</si>
  <si>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</si>
  <si>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</si>
  <si>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</si>
  <si>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</si>
  <si>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</si>
  <si>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</si>
  <si>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</si>
  <si>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</si>
  <si>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</si>
  <si>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</si>
  <si>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</si>
  <si>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</si>
  <si>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</si>
  <si>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</si>
  <si>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</si>
  <si>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</si>
  <si>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</si>
  <si>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</si>
  <si>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</si>
  <si>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</si>
  <si>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</si>
  <si>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</si>
  <si>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</si>
  <si>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</si>
  <si>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</si>
  <si>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</si>
  <si>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</si>
  <si>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</si>
  <si>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</si>
  <si>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</si>
  <si>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</si>
  <si>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</si>
  <si>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</si>
  <si>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</si>
  <si>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</si>
  <si>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</si>
  <si>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</si>
  <si>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</si>
  <si>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</si>
  <si>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</si>
  <si>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</si>
  <si>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</si>
  <si>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</si>
  <si>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</si>
  <si>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</si>
  <si>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</si>
  <si>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</si>
  <si>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</si>
  <si>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</si>
  <si>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</si>
  <si>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</si>
  <si>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</si>
  <si>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</si>
  <si>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</si>
  <si>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</si>
  <si>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</si>
  <si>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</si>
  <si>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</si>
  <si>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</si>
  <si>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</si>
  <si>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</si>
  <si>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</si>
  <si>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</si>
  <si>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</si>
  <si>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</si>
  <si>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</si>
  <si>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</si>
  <si>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</si>
  <si>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</si>
  <si>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</si>
  <si>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</si>
  <si>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</si>
  <si>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</si>
  <si>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</si>
  <si>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</si>
  <si>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</si>
  <si>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</si>
  <si>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</si>
  <si>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</si>
  <si>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</si>
  <si>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</si>
  <si>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</si>
  <si>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</si>
  <si>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</si>
  <si>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</si>
  <si>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</si>
  <si>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</si>
  <si>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</si>
  <si>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</si>
  <si>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</si>
  <si>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</si>
  <si>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</si>
  <si>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</si>
  <si>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</si>
  <si>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</si>
  <si>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</si>
  <si>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</si>
  <si>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</si>
  <si>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</si>
  <si>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</si>
  <si>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</si>
  <si>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</si>
  <si>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</si>
  <si>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</si>
  <si>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</si>
  <si>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</si>
  <si>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</si>
  <si>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</si>
  <si>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</si>
  <si>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</si>
  <si>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</si>
  <si>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</si>
  <si>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</si>
  <si>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</si>
  <si>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</si>
  <si>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</si>
  <si>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</si>
  <si>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</si>
  <si>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</si>
  <si>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</si>
  <si>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</si>
  <si>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</si>
  <si>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</si>
  <si>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</si>
  <si>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</si>
  <si>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</si>
  <si>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</si>
  <si>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</si>
  <si>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</si>
  <si>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</si>
  <si>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</si>
  <si>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</si>
  <si>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</si>
  <si>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</si>
  <si>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</si>
  <si>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</si>
  <si>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</si>
  <si>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</si>
  <si>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</si>
  <si>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</si>
  <si>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</si>
  <si>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</si>
  <si>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</si>
  <si>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</si>
  <si>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</si>
  <si>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</si>
  <si>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</si>
  <si>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</si>
  <si>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</si>
  <si>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</si>
  <si>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</si>
  <si>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</si>
  <si>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</si>
  <si>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</si>
  <si>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</si>
  <si>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</si>
  <si>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</si>
  <si>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</si>
  <si>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</si>
  <si>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</si>
  <si>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</si>
  <si>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</si>
  <si>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</si>
  <si>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</si>
  <si>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</si>
  <si>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</si>
  <si>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</si>
  <si>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</si>
  <si>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</si>
  <si>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</si>
  <si>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</si>
  <si>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</si>
  <si>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</si>
  <si>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</si>
  <si>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</si>
  <si>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</si>
  <si>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</si>
  <si>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</si>
  <si>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</si>
  <si>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</si>
  <si>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</si>
  <si>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</si>
  <si>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</si>
  <si>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</si>
  <si>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</si>
  <si>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</si>
  <si>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</si>
  <si>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</si>
  <si>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</si>
  <si>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</si>
  <si>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</si>
  <si>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</si>
  <si>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</si>
  <si>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</si>
  <si>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</si>
  <si>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</si>
  <si>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</si>
  <si>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</si>
  <si>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</si>
  <si>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</si>
  <si>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</si>
  <si>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</si>
  <si>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</si>
  <si>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</si>
  <si>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</si>
  <si>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</si>
  <si>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</si>
  <si>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</si>
  <si>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</si>
  <si>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</si>
  <si>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</si>
  <si>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</si>
  <si>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</si>
  <si>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</si>
  <si>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</si>
  <si>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</si>
  <si>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</si>
  <si>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</si>
  <si>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</si>
  <si>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</si>
  <si>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</si>
  <si>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</si>
  <si>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</si>
  <si>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</si>
  <si>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</si>
  <si>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</si>
  <si>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</si>
  <si>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</si>
  <si>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</si>
  <si>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</si>
  <si>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</si>
  <si>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</si>
  <si>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</si>
  <si>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</si>
  <si>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</si>
  <si>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</si>
  <si>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</si>
  <si>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</si>
  <si>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</si>
  <si>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</si>
  <si>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</si>
  <si>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</si>
  <si>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</si>
  <si>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</si>
  <si>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</si>
  <si>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</si>
  <si>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</si>
  <si>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</si>
  <si>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</si>
  <si>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</si>
  <si>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</si>
  <si>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</si>
  <si>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</si>
  <si>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</si>
  <si>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</si>
  <si>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</si>
  <si>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</si>
  <si>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</si>
  <si>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</si>
  <si>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</si>
  <si>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</si>
  <si>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</si>
  <si>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</si>
  <si>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</si>
  <si>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</si>
  <si>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</si>
  <si>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</si>
  <si>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</si>
  <si>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</si>
  <si>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</si>
  <si>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</si>
  <si>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</si>
  <si>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</si>
  <si>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</si>
  <si>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</si>
  <si>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</si>
  <si>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</si>
  <si>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</si>
  <si>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</si>
  <si>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</si>
  <si>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</si>
  <si>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</si>
  <si>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</si>
  <si>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</si>
  <si>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</si>
  <si>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</si>
  <si>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</si>
  <si>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</si>
  <si>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</si>
  <si>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</si>
  <si>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</si>
  <si>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</si>
  <si>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</si>
  <si>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</si>
  <si>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</si>
  <si>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</si>
  <si>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</si>
  <si>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</si>
  <si>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</si>
  <si>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</si>
  <si>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</si>
  <si>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</si>
  <si>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</si>
  <si>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</si>
  <si>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</si>
  <si>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</si>
  <si>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</si>
  <si>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</si>
  <si>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</si>
  <si>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</si>
  <si>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</si>
  <si>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</si>
  <si>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</si>
  <si>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</si>
  <si>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</si>
  <si>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</si>
  <si>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</si>
  <si>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</si>
  <si>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</si>
  <si>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</si>
  <si>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</si>
  <si>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</si>
  <si>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</si>
  <si>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</si>
  <si>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</si>
  <si>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</si>
  <si>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</si>
  <si>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</si>
  <si>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</si>
  <si>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</si>
  <si>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</si>
  <si>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</si>
  <si>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</si>
  <si>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</si>
  <si>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</si>
  <si>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</si>
  <si>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</si>
  <si>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</si>
  <si>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</si>
  <si>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</si>
  <si>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</si>
  <si>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</si>
  <si>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</si>
  <si>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</si>
  <si>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</si>
  <si>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</si>
  <si>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</si>
  <si>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</si>
  <si>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</si>
  <si>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</si>
  <si>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</si>
  <si>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</si>
  <si>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</si>
  <si>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</si>
  <si>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</si>
  <si>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</si>
  <si>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</si>
  <si>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</si>
  <si>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</si>
  <si>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</si>
  <si>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</si>
  <si>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</si>
  <si>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</si>
  <si>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</si>
  <si>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</si>
  <si>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</si>
  <si>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</si>
  <si>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</si>
  <si>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</si>
  <si>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</si>
  <si>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</si>
  <si>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</si>
  <si>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</si>
  <si>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</si>
  <si>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</si>
  <si>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</si>
  <si>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</si>
  <si>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</si>
  <si>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</si>
  <si>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</si>
  <si>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</si>
  <si>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</si>
  <si>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</si>
  <si>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</si>
  <si>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</si>
  <si>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</si>
  <si>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</si>
  <si>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</si>
  <si>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</si>
  <si>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</si>
  <si>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</si>
  <si>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</si>
  <si>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</si>
  <si>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</si>
  <si>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</si>
  <si>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</si>
  <si>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</si>
  <si>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</si>
  <si>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</si>
  <si>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</si>
  <si>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</si>
  <si>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</si>
  <si>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</si>
  <si>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</si>
  <si>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</si>
  <si>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</si>
  <si>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</si>
  <si>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</si>
  <si>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</si>
  <si>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</si>
  <si>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</si>
  <si>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</si>
  <si>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</si>
  <si>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</si>
  <si>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</si>
  <si>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</si>
  <si>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</si>
  <si>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</si>
  <si>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</si>
  <si>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</si>
  <si>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</si>
  <si>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</si>
  <si>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</si>
  <si>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</si>
  <si>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</si>
  <si>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</si>
  <si>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</si>
  <si>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</si>
  <si>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</si>
  <si>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</si>
  <si>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</si>
  <si>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</si>
  <si>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</si>
  <si>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</si>
  <si>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</si>
  <si>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</si>
  <si>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</si>
  <si>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</si>
  <si>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</si>
  <si>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</si>
  <si>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</si>
  <si>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</si>
  <si>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</si>
  <si>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</si>
  <si>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</si>
  <si>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</si>
  <si>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</si>
  <si>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</si>
  <si>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</si>
  <si>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</si>
  <si>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</si>
  <si>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</si>
  <si>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</si>
  <si>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</si>
  <si>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</si>
  <si>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</si>
  <si>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</si>
  <si>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</si>
  <si>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</si>
  <si>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</si>
  <si>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</si>
  <si>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</si>
  <si>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</si>
  <si>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</si>
  <si>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</si>
  <si>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</si>
  <si>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</si>
  <si>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</si>
  <si>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</si>
  <si>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</si>
  <si>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</si>
  <si>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</si>
  <si>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</si>
  <si>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</si>
  <si>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</si>
  <si>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</si>
  <si>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</si>
  <si>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</si>
  <si>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</si>
  <si>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</si>
  <si>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</si>
  <si>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</si>
  <si>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</si>
  <si>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</si>
  <si>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</si>
  <si>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</si>
  <si>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</si>
  <si>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</si>
  <si>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</si>
  <si>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</si>
  <si>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</si>
  <si>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</si>
  <si>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</si>
  <si>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</si>
  <si>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</si>
  <si>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</si>
  <si>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</si>
  <si>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</si>
  <si>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</si>
  <si>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</si>
  <si>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</si>
  <si>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</si>
  <si>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</si>
  <si>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</si>
  <si>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</si>
  <si>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</si>
  <si>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</si>
  <si>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</si>
  <si>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</si>
  <si>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</si>
  <si>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</si>
  <si>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</si>
  <si>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</si>
  <si>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</si>
  <si>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</si>
  <si>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</si>
  <si>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</si>
  <si>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</si>
  <si>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</si>
  <si>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</si>
  <si>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</si>
  <si>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</si>
  <si>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</si>
  <si>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</si>
  <si>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</si>
  <si>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</si>
  <si>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</si>
  <si>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</si>
  <si>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</si>
  <si>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</si>
  <si>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</si>
  <si>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</si>
  <si>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</si>
  <si>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</si>
  <si>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</si>
  <si>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</si>
  <si>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</si>
  <si>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</si>
  <si>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</si>
  <si>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</si>
  <si>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</si>
  <si>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</si>
  <si>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</si>
  <si>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</si>
  <si>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</si>
  <si>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</si>
  <si>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</si>
  <si>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</si>
  <si>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</si>
  <si>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</si>
  <si>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</si>
  <si>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</si>
  <si>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</si>
  <si>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</si>
  <si>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</si>
  <si>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</si>
  <si>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</si>
  <si>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</si>
  <si>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</si>
  <si>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</si>
  <si>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</si>
  <si>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</si>
  <si>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</si>
  <si>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</si>
  <si>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</si>
  <si>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</si>
  <si>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</si>
  <si>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</si>
  <si>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</si>
  <si>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</si>
  <si>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</si>
  <si>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</si>
  <si>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</si>
  <si>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</si>
  <si>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</si>
  <si>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</si>
  <si>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</si>
  <si>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</si>
  <si>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</si>
  <si>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</si>
  <si>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</si>
  <si>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</si>
  <si>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</si>
  <si>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</si>
  <si>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</si>
  <si>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</si>
  <si>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</si>
  <si>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</si>
  <si>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</si>
  <si>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</si>
  <si>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</si>
  <si>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</si>
  <si>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</si>
  <si>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</si>
  <si>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</si>
  <si>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</si>
  <si>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</si>
  <si>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</si>
  <si>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</si>
  <si>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</si>
  <si>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</si>
  <si>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</si>
  <si>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</si>
  <si>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</si>
  <si>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</si>
  <si>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</si>
  <si>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</si>
  <si>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</si>
  <si>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</si>
  <si>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</si>
  <si>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</si>
  <si>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</si>
  <si>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</si>
  <si>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</si>
  <si>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</si>
  <si>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</si>
  <si>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</si>
  <si>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</si>
  <si>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</si>
  <si>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</si>
  <si>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</si>
  <si>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</si>
  <si>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</si>
  <si>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</si>
  <si>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</si>
  <si>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</si>
  <si>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</si>
  <si>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</si>
  <si>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</si>
  <si>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</si>
  <si>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</si>
  <si>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</si>
  <si>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</si>
  <si>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</si>
  <si>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</si>
  <si>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</si>
  <si>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</si>
  <si>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</si>
  <si>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</si>
  <si>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</si>
  <si>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</si>
  <si>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</si>
  <si>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</si>
  <si>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</si>
  <si>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</si>
  <si>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</si>
  <si>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</si>
  <si>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</si>
  <si>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</si>
  <si>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</si>
  <si>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</si>
  <si>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</si>
  <si>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</si>
  <si>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</si>
  <si>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</si>
  <si>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</si>
  <si>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</si>
  <si>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</si>
  <si>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</si>
  <si>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</si>
  <si>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</si>
  <si>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</si>
  <si>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</si>
  <si>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</si>
  <si>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</si>
  <si>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</si>
  <si>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</si>
  <si>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</si>
  <si>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</si>
  <si>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</si>
  <si>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</si>
  <si>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</si>
  <si>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</si>
  <si>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</si>
  <si>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</si>
  <si>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</si>
  <si>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</si>
  <si>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</si>
  <si>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</si>
  <si>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</si>
  <si>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</si>
  <si>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</si>
  <si>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</si>
  <si>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</si>
  <si>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</si>
  <si>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</si>
  <si>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</si>
  <si>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</si>
  <si>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</si>
  <si>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</si>
  <si>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</si>
  <si>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</si>
  <si>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</si>
  <si>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</si>
  <si>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</si>
  <si>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</si>
  <si>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</si>
  <si>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</si>
  <si>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</si>
  <si>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</si>
  <si>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</si>
  <si>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</si>
  <si>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</si>
  <si>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</si>
  <si>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</si>
  <si>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</si>
  <si>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</si>
  <si>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</si>
  <si>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</si>
  <si>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</si>
  <si>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</si>
  <si>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</si>
  <si>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</si>
  <si>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</si>
  <si>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</si>
  <si>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</si>
  <si>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</si>
  <si>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</si>
  <si>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</si>
  <si>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</si>
  <si>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</si>
  <si>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</si>
  <si>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</si>
  <si>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</si>
  <si>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</si>
  <si>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</si>
  <si>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</si>
  <si>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</si>
  <si>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</si>
  <si>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</si>
  <si>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</si>
  <si>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</si>
  <si>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</si>
  <si>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</si>
  <si>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</si>
  <si>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</si>
  <si>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</si>
  <si>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</si>
  <si>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</si>
  <si>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</si>
  <si>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</si>
  <si>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</si>
  <si>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</si>
  <si>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</si>
  <si>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</si>
  <si>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</si>
  <si>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</si>
  <si>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</si>
  <si>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</si>
  <si>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</si>
  <si>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</si>
  <si>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</si>
  <si>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</si>
  <si>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</si>
  <si>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</si>
  <si>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</si>
  <si>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</si>
  <si>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</si>
  <si>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</si>
  <si>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</si>
  <si>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</si>
  <si>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</si>
  <si>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</si>
  <si>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</si>
  <si>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</si>
  <si>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</si>
  <si>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</si>
  <si>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</si>
  <si>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</si>
  <si>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</si>
  <si>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</si>
  <si>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</si>
  <si>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</si>
  <si>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</si>
  <si>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</si>
  <si>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</si>
  <si>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</si>
  <si>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</si>
  <si>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</si>
  <si>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</si>
  <si>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</si>
  <si>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</si>
  <si>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</si>
  <si>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</si>
  <si>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</si>
  <si>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</si>
  <si>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</si>
  <si>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</si>
  <si>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</si>
  <si>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</si>
  <si>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</si>
  <si>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</si>
  <si>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</si>
  <si>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</si>
  <si>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</si>
  <si>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</si>
  <si>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</si>
  <si>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</si>
  <si>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</si>
  <si>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</si>
  <si>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</si>
  <si>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</si>
  <si>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</si>
  <si>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</si>
  <si>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</si>
  <si>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</si>
  <si>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</si>
  <si>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</si>
  <si>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</si>
  <si>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</si>
  <si>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</si>
  <si>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</si>
  <si>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</si>
  <si>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</si>
  <si>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</si>
  <si>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</si>
  <si>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</si>
  <si>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</si>
  <si>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</si>
  <si>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</si>
  <si>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</si>
  <si>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</si>
  <si>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</si>
  <si>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</si>
  <si>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</si>
  <si>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</si>
  <si>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</si>
  <si>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</si>
  <si>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</si>
  <si>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</si>
  <si>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</si>
  <si>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</si>
  <si>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</si>
  <si>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</si>
  <si>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</si>
  <si>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</si>
  <si>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</si>
  <si>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</si>
  <si>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</si>
  <si>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</si>
  <si>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</si>
  <si>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</si>
  <si>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</si>
  <si>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</si>
  <si>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</si>
  <si>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</si>
  <si>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</si>
  <si>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</si>
  <si>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</si>
  <si>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</si>
  <si>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</si>
  <si>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</si>
  <si>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</si>
  <si>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</si>
  <si>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</si>
  <si>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</si>
  <si>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</si>
  <si>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</si>
  <si>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</si>
  <si>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</si>
  <si>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</si>
  <si>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</si>
  <si>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</si>
  <si>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</si>
  <si>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</si>
  <si>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</si>
  <si>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</si>
  <si>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</si>
  <si>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</si>
  <si>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</si>
  <si>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</si>
  <si>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</si>
  <si>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</si>
  <si>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</si>
  <si>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</si>
  <si>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</si>
  <si>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</si>
  <si>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</si>
  <si>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</si>
  <si>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</si>
  <si>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</si>
  <si>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</si>
  <si>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</si>
  <si>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</si>
  <si>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</si>
  <si>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</si>
  <si>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</si>
  <si>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</si>
  <si>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</si>
  <si>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</si>
  <si>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</si>
  <si>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</si>
  <si>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</si>
  <si>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</si>
  <si>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</si>
  <si>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</si>
  <si>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</si>
  <si>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</si>
  <si>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</si>
  <si>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</si>
  <si>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</si>
  <si>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</si>
  <si>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</si>
  <si>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</si>
  <si>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</si>
  <si>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</si>
  <si>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</si>
  <si>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</si>
  <si>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</si>
  <si>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</si>
  <si>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</si>
  <si>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</si>
  <si>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</si>
  <si>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</si>
  <si>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</si>
  <si>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</si>
  <si>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</si>
  <si>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</si>
  <si>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</si>
  <si>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</si>
  <si>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</si>
  <si>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</si>
  <si>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</si>
  <si>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</si>
  <si>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</si>
  <si>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</si>
  <si>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</si>
  <si>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</si>
  <si>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</si>
  <si>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</si>
  <si>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</si>
  <si>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</si>
  <si>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</si>
  <si>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</si>
  <si>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</si>
  <si>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</si>
  <si>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</si>
  <si>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</si>
  <si>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</si>
  <si>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</si>
  <si>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</si>
  <si>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</si>
  <si>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</si>
  <si>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</si>
  <si>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</si>
  <si>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</si>
  <si>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</si>
  <si>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</si>
  <si>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</si>
  <si>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</si>
  <si>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</si>
  <si>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</si>
  <si>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</si>
  <si>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</si>
  <si>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</si>
  <si>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</si>
  <si>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</si>
  <si>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</si>
  <si>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</si>
  <si>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</si>
  <si>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</si>
  <si>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</si>
  <si>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</si>
  <si>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</si>
  <si>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</si>
  <si>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</si>
  <si>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</si>
  <si>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</si>
  <si>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</si>
  <si>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</si>
  <si>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</si>
  <si>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</si>
  <si>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</si>
  <si>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</si>
  <si>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</si>
  <si>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</si>
  <si>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</si>
  <si>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</si>
  <si>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</si>
  <si>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</si>
  <si>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</si>
  <si>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</si>
  <si>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</si>
  <si>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</si>
  <si>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</si>
  <si>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</si>
  <si>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</si>
  <si>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</si>
  <si>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</si>
  <si>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</si>
  <si>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</si>
  <si>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</si>
  <si>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</si>
  <si>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</si>
  <si>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</si>
  <si>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</si>
  <si>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</si>
  <si>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</si>
  <si>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</si>
  <si>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</si>
  <si>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</si>
  <si>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</si>
  <si>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</si>
  <si>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</si>
  <si>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</si>
  <si>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</si>
  <si>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</si>
  <si>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</si>
  <si>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</si>
  <si>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</si>
  <si>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</si>
  <si>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</si>
  <si>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</si>
  <si>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</si>
  <si>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</si>
  <si>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</si>
  <si>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</si>
  <si>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</si>
  <si>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</si>
  <si>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</si>
  <si>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</si>
  <si>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</si>
  <si>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</si>
  <si>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</si>
  <si>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</si>
  <si>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</si>
  <si>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</si>
  <si>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</si>
  <si>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</si>
  <si>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</si>
  <si>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</si>
  <si>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</si>
  <si>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</si>
  <si>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</si>
  <si>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</si>
  <si>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</si>
  <si>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</si>
  <si>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</si>
  <si>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</si>
  <si>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</si>
  <si>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</si>
  <si>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</si>
  <si>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</si>
  <si>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</si>
  <si>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</si>
  <si>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</si>
  <si>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</si>
  <si>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</si>
  <si>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</si>
  <si>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</si>
  <si>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</si>
  <si>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</si>
  <si>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</si>
  <si>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</si>
  <si>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</si>
  <si>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</si>
  <si>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</si>
  <si>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</si>
  <si>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</si>
  <si>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</si>
  <si>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</si>
  <si>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</si>
  <si>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</si>
  <si>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</si>
  <si>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</si>
  <si>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</si>
  <si>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</si>
  <si>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</si>
  <si>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</si>
  <si>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</si>
  <si>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</si>
  <si>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</si>
  <si>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</si>
  <si>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</si>
  <si>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</si>
  <si>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</si>
  <si>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</si>
  <si>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</si>
  <si>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</si>
  <si>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</si>
  <si>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</si>
  <si>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</si>
  <si>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</si>
  <si>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</si>
  <si>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</si>
  <si>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</si>
  <si>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</si>
  <si>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</si>
  <si>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</si>
  <si>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</si>
  <si>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</si>
  <si>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</si>
  <si>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</si>
  <si>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</si>
  <si>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</si>
  <si>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</si>
  <si>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</si>
  <si>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</si>
  <si>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</si>
  <si>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</si>
  <si>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</si>
  <si>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</si>
  <si>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</si>
  <si>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</si>
  <si>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</si>
  <si>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</si>
  <si>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</si>
  <si>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</si>
  <si>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</si>
  <si>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</si>
  <si>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</si>
  <si>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</si>
  <si>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</si>
  <si>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</si>
  <si>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</si>
  <si>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</si>
  <si>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</si>
  <si>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</si>
  <si>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</si>
  <si>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</si>
  <si>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</si>
  <si>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</si>
  <si>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</si>
  <si>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</si>
  <si>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</si>
  <si>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</si>
  <si>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</si>
  <si>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</si>
  <si>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</si>
  <si>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</si>
  <si>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</si>
  <si>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</si>
  <si>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</si>
  <si>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</si>
  <si>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</si>
  <si>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</si>
  <si>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</si>
  <si>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</si>
  <si>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</si>
  <si>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</si>
  <si>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</si>
  <si>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</si>
  <si>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</si>
  <si>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</si>
  <si>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</si>
  <si>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</si>
  <si>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</si>
  <si>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</si>
  <si>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</si>
  <si>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</si>
  <si>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</si>
  <si>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</si>
  <si>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</si>
  <si>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</si>
  <si>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</si>
  <si>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</si>
  <si>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</si>
  <si>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</si>
  <si>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</si>
  <si>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</si>
  <si>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</si>
  <si>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</si>
  <si>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</si>
  <si>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</si>
  <si>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</si>
  <si>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</si>
  <si>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</si>
  <si>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</si>
  <si>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</si>
  <si>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</si>
  <si>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</si>
  <si>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</si>
  <si>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</si>
  <si>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</si>
  <si>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</si>
  <si>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</si>
  <si>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</si>
  <si>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</si>
  <si>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</si>
  <si>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</si>
  <si>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</si>
  <si>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</si>
  <si>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</si>
  <si>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</si>
  <si>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</si>
  <si>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</si>
  <si>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</si>
  <si>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</si>
  <si>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</si>
  <si>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</si>
  <si>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</si>
  <si>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</si>
  <si>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</si>
  <si>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</si>
  <si>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</si>
  <si>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</si>
  <si>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</si>
  <si>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</si>
  <si>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</si>
  <si>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</si>
  <si>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</si>
  <si>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</si>
  <si>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</si>
  <si>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</si>
  <si>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</si>
  <si>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</si>
  <si>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</si>
  <si>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</si>
  <si>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</si>
  <si>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</si>
  <si>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</si>
  <si>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</si>
  <si>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</si>
  <si>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</si>
  <si>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</si>
  <si>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</si>
  <si>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</si>
  <si>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</si>
  <si>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</si>
  <si>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</si>
  <si>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</si>
  <si>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</si>
  <si>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</si>
  <si>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</si>
  <si>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</si>
  <si>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</si>
  <si>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</si>
  <si>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</si>
  <si>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</si>
  <si>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</si>
  <si>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</si>
  <si>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</si>
  <si>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</si>
  <si>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</si>
  <si>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</si>
  <si>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</si>
  <si>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</si>
  <si>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</si>
  <si>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</si>
  <si>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</si>
  <si>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</si>
  <si>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</si>
  <si>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</si>
  <si>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</si>
  <si>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</si>
  <si>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</si>
  <si>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</si>
  <si>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</si>
  <si>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</si>
  <si>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</si>
  <si>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</si>
  <si>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</si>
  <si>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</si>
  <si>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</si>
  <si>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</si>
  <si>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</si>
  <si>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</si>
  <si>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</si>
  <si>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</si>
  <si>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</si>
  <si>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</si>
  <si>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</si>
  <si>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</si>
  <si>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</si>
  <si>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</si>
  <si>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</si>
  <si>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</si>
  <si>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</si>
  <si>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</si>
  <si>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</si>
  <si>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</si>
  <si>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</si>
  <si>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</si>
  <si>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</si>
  <si>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</si>
  <si>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</si>
  <si>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</si>
  <si>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</si>
  <si>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</si>
  <si>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</si>
  <si>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</si>
  <si>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</si>
  <si>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</si>
  <si>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</si>
  <si>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</si>
  <si>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</si>
  <si>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</si>
  <si>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</si>
  <si>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</si>
  <si>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</si>
  <si>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</si>
  <si>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</si>
  <si>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</si>
  <si>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</si>
  <si>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</si>
  <si>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</si>
  <si>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</si>
  <si>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</si>
  <si>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</si>
  <si>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</si>
  <si>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</si>
  <si>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</si>
  <si>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</si>
  <si>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</si>
  <si>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</si>
  <si>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</si>
  <si>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</si>
  <si>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</si>
  <si>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</si>
  <si>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</si>
  <si>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</si>
  <si>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</si>
  <si>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</si>
  <si>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</si>
  <si>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</si>
  <si>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</si>
  <si>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</si>
  <si>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</si>
  <si>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</si>
  <si>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</si>
  <si>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</si>
  <si>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</si>
  <si>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</si>
  <si>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</si>
  <si>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</si>
  <si>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</si>
  <si>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</si>
  <si>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</si>
  <si>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</si>
  <si>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</si>
  <si>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</si>
  <si>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</si>
  <si>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</si>
  <si>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</si>
  <si>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</si>
  <si>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</si>
  <si>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</si>
  <si>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</si>
  <si>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</si>
  <si>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</si>
  <si>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</si>
  <si>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</si>
  <si>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</si>
  <si>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</si>
  <si>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</si>
  <si>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</si>
  <si>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</si>
  <si>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</si>
  <si>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</si>
  <si>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</si>
  <si>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</si>
  <si>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</si>
  <si>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</si>
  <si>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</si>
  <si>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</si>
  <si>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</si>
  <si>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</si>
  <si>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</si>
  <si>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</si>
  <si>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</si>
  <si>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</si>
  <si>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</si>
  <si>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</si>
  <si>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</si>
  <si>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</si>
  <si>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</si>
  <si>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</si>
  <si>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</si>
  <si>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</si>
  <si>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</si>
  <si>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</si>
  <si>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</si>
  <si>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</si>
  <si>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</si>
  <si>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</si>
  <si>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</si>
  <si>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</si>
  <si>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</si>
  <si>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</si>
  <si>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</si>
  <si>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</si>
  <si>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</si>
  <si>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</si>
  <si>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</si>
  <si>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</si>
  <si>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</si>
  <si>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</si>
  <si>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</si>
  <si>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</si>
  <si>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</si>
  <si>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</si>
  <si>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</si>
  <si>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</si>
  <si>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</si>
  <si>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</si>
  <si>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</si>
  <si>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</si>
  <si>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</si>
  <si>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</si>
  <si>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</si>
  <si>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</si>
  <si>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</si>
  <si>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</si>
  <si>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</si>
  <si>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</si>
  <si>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</si>
  <si>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</si>
  <si>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</si>
  <si>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</si>
  <si>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</si>
  <si>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</si>
  <si>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</si>
  <si>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</si>
  <si>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</si>
  <si>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</si>
  <si>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</si>
  <si>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</si>
  <si>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</si>
  <si>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</si>
  <si>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</si>
  <si>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</si>
  <si>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</si>
  <si>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</si>
  <si>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</si>
  <si>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</si>
  <si>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</si>
  <si>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</si>
  <si>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</si>
  <si>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</si>
  <si>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</si>
  <si>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</si>
  <si>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</si>
  <si>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</si>
  <si>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</si>
  <si>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</si>
  <si>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</si>
  <si>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</si>
  <si>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</si>
  <si>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</si>
  <si>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</si>
  <si>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</si>
  <si>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</si>
  <si>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</si>
  <si>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</si>
  <si>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</si>
  <si>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</si>
  <si>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</si>
  <si>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</si>
  <si>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</si>
  <si>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</si>
  <si>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</si>
  <si>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</si>
  <si>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</si>
  <si>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</si>
  <si>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</si>
  <si>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</si>
  <si>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</si>
  <si>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</si>
  <si>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</si>
  <si>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</si>
  <si>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</si>
  <si>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</si>
  <si>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</si>
  <si>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</si>
  <si>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</si>
  <si>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</si>
  <si>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</si>
  <si>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</si>
  <si>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</si>
  <si>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</si>
  <si>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</si>
  <si>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</si>
  <si>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</si>
  <si>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</si>
  <si>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</si>
  <si>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</si>
  <si>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</si>
  <si>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</si>
  <si>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</si>
  <si>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</si>
  <si>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</si>
  <si>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</si>
  <si>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</si>
  <si>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</si>
  <si>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</si>
  <si>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</si>
  <si>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</si>
  <si>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</si>
  <si>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</si>
  <si>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</si>
  <si>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</si>
  <si>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</si>
  <si>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</si>
  <si>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</si>
  <si>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</si>
  <si>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</si>
  <si>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</si>
  <si>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</si>
  <si>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</si>
  <si>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</si>
  <si>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</si>
  <si>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</si>
  <si>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</si>
  <si>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</si>
  <si>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</si>
  <si>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</si>
  <si>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</si>
  <si>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</si>
  <si>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</si>
  <si>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</si>
  <si>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</si>
  <si>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</si>
  <si>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</si>
  <si>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</si>
  <si>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</si>
  <si>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</si>
  <si>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</si>
  <si>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</si>
  <si>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</si>
  <si>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</si>
  <si>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</si>
  <si>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</si>
  <si>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</si>
  <si>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</si>
  <si>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</si>
  <si>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</si>
  <si>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</si>
  <si>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</si>
  <si>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</si>
  <si>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</si>
  <si>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</si>
  <si>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</si>
  <si>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</si>
  <si>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</si>
  <si>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</si>
  <si>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</si>
  <si>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</si>
  <si>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</si>
  <si>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</si>
  <si>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</si>
  <si>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</si>
  <si>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</si>
  <si>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</si>
  <si>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</si>
  <si>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</si>
  <si>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</si>
  <si>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</si>
  <si>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</si>
  <si>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</si>
  <si>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</si>
  <si>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</si>
  <si>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</si>
  <si>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</si>
  <si>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</si>
  <si>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</si>
  <si>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</si>
  <si>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</si>
  <si>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</si>
  <si>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</si>
  <si>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</si>
  <si>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</si>
  <si>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</si>
  <si>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</si>
  <si>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</si>
  <si>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</si>
  <si>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</si>
  <si>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</si>
  <si>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</si>
  <si>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</si>
  <si>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</si>
  <si>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</si>
  <si>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</si>
  <si>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</si>
  <si>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</si>
  <si>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</si>
  <si>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</si>
  <si>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</si>
  <si>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</si>
  <si>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</si>
  <si>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</si>
  <si>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</si>
  <si>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</si>
  <si>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</si>
  <si>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</si>
  <si>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</si>
  <si>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</si>
  <si>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</si>
  <si>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</si>
  <si>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</si>
  <si>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</si>
  <si>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</si>
  <si>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</si>
  <si>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</si>
  <si>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</si>
  <si>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</si>
  <si>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</si>
  <si>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</si>
  <si>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</si>
  <si>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</si>
  <si>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</si>
  <si>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</si>
  <si>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</si>
  <si>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</si>
  <si>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</si>
  <si>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</si>
  <si>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</si>
  <si>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</si>
  <si>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</si>
  <si>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</si>
  <si>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</si>
  <si>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</si>
  <si>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</si>
  <si>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</si>
  <si>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</si>
  <si>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</si>
  <si>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</si>
  <si>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</si>
  <si>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</si>
  <si>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</si>
  <si>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</si>
  <si>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</si>
  <si>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</si>
  <si>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</si>
  <si>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</si>
  <si>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</si>
  <si>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</si>
  <si>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</si>
  <si>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</si>
  <si>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</si>
  <si>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</si>
  <si>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</si>
  <si>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</si>
  <si>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</si>
  <si>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</si>
  <si>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</si>
  <si>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</si>
  <si>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</si>
  <si>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</si>
  <si>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</si>
  <si>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</si>
  <si>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</si>
  <si>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</si>
  <si>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</si>
  <si>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</si>
  <si>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</si>
  <si>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</si>
  <si>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</si>
  <si>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</si>
  <si>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</si>
  <si>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</si>
  <si>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</si>
  <si>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</si>
  <si>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</si>
  <si>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</si>
  <si>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</si>
  <si>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</si>
  <si>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</si>
  <si>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</si>
  <si>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</si>
  <si>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</si>
  <si>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</si>
  <si>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</si>
  <si>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</si>
  <si>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</si>
  <si>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</si>
  <si>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</si>
  <si>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</si>
  <si>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</si>
  <si>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</si>
  <si>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</si>
  <si>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</si>
  <si>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</si>
  <si>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</si>
  <si>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</si>
  <si>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</si>
  <si>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</si>
  <si>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</si>
  <si>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</si>
  <si>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</si>
  <si>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</si>
  <si>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</si>
  <si>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</si>
  <si>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</si>
  <si>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</si>
  <si>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</si>
  <si>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</si>
  <si>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</si>
  <si>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</si>
  <si>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</si>
  <si>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</si>
  <si>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</si>
  <si>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</si>
  <si>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</si>
  <si>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</si>
  <si>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</si>
  <si>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</si>
  <si>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</si>
  <si>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</si>
  <si>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</si>
  <si>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</si>
  <si>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</si>
  <si>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</si>
  <si>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</si>
  <si>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</si>
  <si>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</si>
  <si>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</si>
  <si>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</si>
  <si>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</si>
  <si>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</si>
  <si>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</si>
  <si>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</si>
  <si>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</si>
  <si>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</si>
  <si>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</si>
  <si>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</si>
  <si>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</si>
  <si>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</si>
  <si>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</si>
  <si>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</si>
  <si>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</si>
  <si>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</si>
  <si>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</si>
  <si>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</si>
  <si>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</si>
  <si>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</si>
  <si>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</si>
  <si>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</si>
  <si>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</si>
  <si>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</si>
  <si>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</si>
  <si>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</si>
  <si>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</si>
  <si>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</si>
  <si>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</si>
  <si>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</si>
  <si>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</si>
  <si>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</si>
  <si>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</si>
  <si>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</si>
  <si>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</si>
  <si>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</si>
  <si>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</si>
  <si>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</si>
  <si>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</si>
  <si>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</si>
  <si>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</si>
  <si>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</si>
  <si>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</si>
  <si>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</si>
  <si>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</si>
  <si>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</si>
  <si>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</si>
  <si>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</si>
  <si>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</si>
  <si>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</si>
  <si>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</si>
  <si>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</si>
  <si>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</si>
  <si>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</si>
  <si>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</si>
  <si>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</si>
  <si>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</si>
  <si>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</si>
  <si>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</si>
  <si>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</si>
  <si>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</si>
  <si>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</si>
  <si>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</si>
  <si>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</si>
  <si>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</si>
  <si>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</si>
  <si>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</si>
  <si>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</si>
  <si>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</si>
  <si>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</si>
  <si>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</si>
  <si>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</si>
  <si>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</si>
  <si>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</si>
  <si>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</si>
  <si>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</si>
  <si>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</si>
  <si>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</si>
  <si>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</si>
  <si>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</si>
  <si>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</si>
  <si>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</si>
  <si>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</si>
  <si>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</si>
  <si>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</si>
  <si>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</si>
  <si>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</si>
  <si>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</si>
  <si>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</si>
  <si>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</si>
  <si>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</si>
  <si>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</si>
  <si>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</si>
  <si>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</si>
  <si>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</si>
  <si>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</si>
  <si>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</si>
  <si>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</si>
  <si>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</si>
  <si>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</si>
  <si>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</si>
  <si>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</si>
  <si>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</si>
  <si>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</si>
  <si>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</si>
  <si>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</si>
  <si>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</si>
  <si>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</si>
  <si>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</si>
  <si>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</si>
  <si>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</si>
  <si>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</si>
  <si>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</si>
  <si>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</si>
  <si>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</si>
  <si>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</si>
  <si>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</si>
  <si>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</si>
  <si>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</si>
  <si>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</si>
  <si>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</si>
  <si>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</si>
  <si>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</si>
  <si>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</si>
  <si>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</si>
  <si>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</si>
  <si>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</si>
  <si>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</si>
  <si>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</si>
  <si>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</si>
  <si>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</si>
  <si>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</si>
  <si>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</si>
  <si>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</si>
  <si>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</si>
  <si>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</si>
  <si>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</si>
  <si>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</si>
  <si>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</si>
  <si>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</si>
  <si>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</si>
  <si>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</si>
  <si>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</si>
  <si>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</si>
  <si>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</si>
  <si>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</si>
  <si>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</si>
  <si>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</si>
  <si>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</si>
  <si>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</si>
  <si>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</si>
  <si>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</si>
  <si>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</si>
  <si>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</si>
  <si>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</si>
  <si>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</si>
  <si>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</si>
  <si>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</si>
  <si>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</si>
  <si>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</si>
  <si>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</si>
  <si>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</si>
  <si>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</si>
  <si>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</si>
  <si>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</si>
  <si>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</si>
  <si>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</si>
  <si>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</si>
  <si>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</si>
  <si>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</si>
  <si>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</si>
  <si>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</si>
  <si>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</si>
  <si>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</si>
  <si>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</si>
  <si>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</si>
  <si>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</si>
  <si>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</si>
  <si>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</si>
  <si>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</si>
  <si>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</si>
  <si>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</si>
  <si>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</si>
  <si>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</si>
  <si>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</si>
  <si>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</si>
  <si>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</si>
  <si>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</si>
  <si>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</si>
  <si>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</si>
  <si>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</si>
  <si>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</si>
  <si>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</si>
  <si>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</si>
  <si>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</si>
  <si>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</si>
  <si>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</si>
  <si>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</si>
  <si>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</si>
  <si>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</si>
  <si>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</si>
  <si>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</si>
  <si>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</si>
  <si>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</si>
  <si>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</si>
  <si>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</si>
  <si>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</si>
  <si>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</si>
  <si>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</si>
  <si>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</si>
  <si>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</si>
  <si>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</si>
  <si>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</si>
  <si>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</si>
  <si>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</si>
  <si>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</si>
  <si>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</si>
  <si>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</si>
  <si>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</si>
  <si>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</si>
  <si>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</si>
  <si>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</si>
  <si>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</si>
  <si>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</si>
  <si>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</si>
  <si>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</si>
  <si>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</si>
  <si>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</si>
  <si>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</si>
  <si>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</si>
  <si>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</si>
  <si>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</si>
  <si>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</si>
  <si>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</si>
  <si>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</si>
  <si>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</si>
  <si>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</si>
  <si>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</si>
  <si>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</si>
  <si>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</si>
  <si>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</si>
  <si>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</si>
  <si>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</si>
  <si>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</si>
  <si>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</si>
  <si>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</si>
  <si>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</si>
  <si>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</si>
  <si>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</si>
  <si>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</si>
  <si>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</si>
  <si>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</si>
  <si>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</si>
  <si>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</si>
  <si>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</si>
  <si>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</si>
  <si>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</si>
  <si>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</si>
  <si>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</si>
  <si>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</si>
  <si>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</si>
  <si>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</si>
  <si>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</si>
  <si>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</si>
  <si>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</si>
  <si>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</si>
  <si>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</si>
  <si>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</si>
  <si>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</si>
  <si>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</si>
  <si>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</si>
  <si>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</si>
  <si>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</si>
  <si>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</si>
  <si>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</si>
  <si>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</si>
  <si>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</si>
  <si>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</si>
  <si>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</si>
  <si>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</si>
  <si>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</si>
  <si>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</si>
  <si>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</si>
  <si>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</si>
  <si>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</si>
  <si>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</si>
  <si>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</si>
  <si>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</si>
  <si>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</si>
  <si>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</si>
  <si>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</si>
  <si>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</si>
  <si>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</si>
  <si>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</si>
  <si>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</si>
  <si>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</si>
  <si>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</si>
  <si>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</si>
  <si>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</si>
  <si>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</si>
  <si>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</si>
  <si>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</si>
  <si>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</si>
  <si>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</si>
  <si>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</si>
  <si>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</si>
  <si>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</si>
  <si>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</si>
  <si>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</si>
  <si>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</si>
  <si>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</si>
  <si>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</si>
  <si>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</si>
  <si>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</si>
  <si>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</si>
  <si>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</si>
  <si>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</si>
  <si>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</si>
  <si>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</si>
  <si>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</si>
  <si>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</si>
  <si>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</si>
  <si>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</si>
  <si>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</si>
  <si>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</si>
  <si>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</si>
  <si>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</si>
  <si>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</si>
  <si>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</si>
  <si>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</si>
  <si>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</si>
  <si>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</si>
  <si>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</si>
  <si>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</si>
  <si>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</si>
  <si>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</si>
  <si>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</si>
  <si>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</si>
  <si>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</si>
  <si>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</si>
  <si>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</si>
  <si>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</si>
  <si>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</si>
  <si>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</si>
  <si>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</si>
  <si>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</si>
  <si>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</si>
  <si>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</si>
  <si>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</si>
  <si>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</si>
  <si>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</si>
  <si>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</si>
  <si>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</si>
  <si>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</si>
  <si>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</si>
  <si>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</si>
  <si>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</si>
  <si>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</si>
  <si>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</si>
  <si>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</si>
  <si>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</si>
  <si>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</si>
  <si>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</si>
  <si>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</si>
  <si>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</si>
  <si>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</si>
  <si>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</si>
  <si>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</si>
  <si>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</si>
  <si>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</si>
  <si>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</si>
  <si>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</si>
  <si>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</si>
  <si>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</si>
  <si>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</si>
  <si>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</si>
  <si>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</si>
  <si>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</si>
  <si>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</si>
  <si>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</si>
  <si>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</si>
  <si>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</si>
  <si>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</si>
  <si>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</si>
  <si>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</si>
  <si>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</si>
  <si>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</si>
  <si>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</si>
  <si>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</si>
  <si>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</si>
  <si>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</si>
  <si>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</si>
  <si>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</si>
  <si>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</si>
  <si>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</si>
  <si>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</si>
  <si>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</si>
  <si>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</si>
  <si>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</si>
  <si>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</si>
  <si>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</si>
  <si>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</si>
  <si>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</si>
  <si>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</si>
  <si>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</si>
  <si>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</si>
  <si>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</si>
  <si>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</si>
  <si>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</si>
  <si>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</si>
  <si>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</si>
  <si>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</si>
  <si>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</si>
  <si>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</si>
  <si>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</si>
  <si>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</si>
  <si>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</si>
  <si>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</si>
  <si>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</si>
  <si>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</si>
  <si>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</si>
  <si>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</si>
  <si>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</si>
  <si>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</si>
  <si>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</si>
  <si>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</si>
  <si>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</si>
  <si>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</si>
  <si>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</si>
  <si>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</si>
  <si>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</si>
  <si>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</si>
  <si>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</si>
  <si>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</si>
  <si>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</si>
  <si>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</si>
  <si>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</si>
  <si>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</si>
  <si>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</si>
  <si>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</si>
  <si>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</si>
  <si>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</si>
  <si>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</si>
  <si>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</si>
  <si>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</si>
  <si>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</si>
  <si>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</si>
  <si>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</si>
  <si>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</si>
  <si>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</si>
  <si>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</si>
  <si>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</si>
  <si>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</si>
  <si>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</si>
  <si>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</si>
  <si>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</si>
  <si>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</si>
  <si>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</si>
  <si>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</si>
  <si>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</si>
  <si>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</si>
  <si>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</si>
  <si>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</si>
  <si>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</si>
  <si>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</si>
  <si>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</si>
  <si>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</si>
  <si>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</si>
  <si>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</si>
  <si>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</si>
  <si>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</si>
  <si>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</si>
  <si>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</si>
  <si>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</si>
  <si>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</si>
  <si>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</si>
  <si>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</si>
  <si>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</si>
  <si>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</si>
  <si>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</si>
  <si>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</si>
  <si>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</si>
  <si>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</si>
  <si>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</si>
  <si>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</si>
  <si>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</si>
  <si>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</si>
  <si>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</si>
  <si>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</si>
  <si>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</si>
  <si>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</si>
  <si>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</si>
  <si>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</si>
  <si>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</si>
  <si>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</si>
  <si>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</si>
  <si>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</si>
  <si>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</si>
  <si>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</si>
  <si>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</si>
  <si>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</si>
  <si>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</si>
  <si>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</si>
  <si>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</si>
  <si>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</si>
  <si>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</si>
  <si>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</si>
  <si>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</si>
  <si>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</si>
  <si>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</si>
  <si>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</si>
  <si>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</si>
  <si>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</si>
  <si>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</si>
  <si>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</si>
  <si>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</si>
  <si>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</si>
  <si>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</si>
  <si>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</si>
  <si>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</si>
  <si>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</si>
  <si>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</si>
  <si>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</si>
  <si>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</si>
  <si>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</si>
  <si>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</si>
  <si>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</si>
  <si>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</si>
  <si>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</si>
  <si>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</si>
  <si>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</si>
  <si>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</si>
  <si>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</si>
  <si>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</si>
  <si>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</si>
  <si>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</si>
  <si>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</si>
  <si>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</si>
  <si>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</si>
  <si>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</si>
  <si>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</si>
  <si>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</si>
  <si>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</si>
  <si>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</si>
  <si>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</si>
  <si>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</si>
  <si>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</si>
  <si>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</si>
  <si>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</si>
  <si>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</si>
  <si>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</si>
  <si>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</si>
  <si>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</si>
  <si>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</si>
  <si>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</si>
  <si>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</si>
  <si>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</si>
  <si>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</si>
  <si>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</si>
  <si>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</si>
  <si>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</si>
  <si>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</si>
  <si>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</si>
  <si>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</si>
  <si>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</si>
  <si>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</si>
  <si>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</si>
  <si>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</si>
  <si>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</si>
  <si>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</si>
  <si>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</si>
  <si>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</si>
  <si>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</si>
  <si>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</si>
  <si>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</si>
  <si>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</si>
  <si>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</si>
  <si>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</si>
  <si>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</si>
  <si>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</si>
  <si>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</si>
  <si>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</si>
  <si>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</si>
  <si>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</si>
  <si>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</si>
  <si>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</si>
  <si>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</si>
  <si>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</si>
  <si>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</si>
  <si>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</si>
  <si>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</si>
  <si>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</si>
  <si>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</si>
  <si>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</si>
  <si>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</si>
  <si>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</si>
  <si>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</si>
  <si>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</si>
  <si>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</si>
  <si>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</si>
  <si>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</si>
  <si>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</si>
  <si>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</si>
  <si>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</si>
  <si>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</si>
  <si>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</si>
  <si>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</si>
  <si>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</si>
  <si>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</si>
  <si>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</si>
  <si>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</si>
  <si>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</si>
  <si>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</si>
  <si>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</si>
  <si>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</si>
  <si>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</si>
  <si>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</si>
  <si>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</si>
  <si>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</si>
  <si>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</si>
  <si>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</si>
  <si>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</si>
  <si>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</si>
  <si>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</si>
  <si>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</si>
  <si>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</si>
  <si>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</si>
  <si>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</si>
  <si>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</si>
  <si>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</si>
  <si>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</si>
  <si>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</si>
  <si>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</si>
  <si>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</si>
  <si>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</si>
  <si>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</si>
  <si>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</si>
  <si>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</si>
  <si>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</si>
  <si>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</si>
  <si>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</si>
  <si>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</si>
  <si>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</si>
  <si>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</si>
  <si>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</si>
  <si>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</si>
  <si>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</si>
  <si>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</si>
  <si>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</si>
  <si>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</si>
  <si>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</si>
  <si>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</si>
  <si>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</si>
  <si>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</si>
  <si>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</si>
  <si>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</si>
  <si>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</si>
  <si>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</si>
  <si>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</si>
  <si>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</si>
  <si>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</si>
  <si>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</si>
  <si>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</si>
  <si>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</si>
  <si>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</si>
  <si>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</si>
  <si>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</si>
  <si>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</si>
  <si>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</si>
  <si>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</si>
  <si>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</si>
  <si>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</si>
  <si>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</si>
  <si>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</si>
  <si>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</si>
  <si>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</si>
  <si>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</si>
  <si>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</si>
  <si>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</si>
  <si>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</si>
  <si>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</si>
  <si>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</si>
  <si>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</si>
  <si>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</si>
  <si>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</si>
  <si>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</si>
  <si>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</si>
  <si>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</si>
  <si>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</si>
  <si>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</si>
  <si>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</si>
  <si>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</si>
  <si>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</si>
  <si>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</si>
  <si>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</si>
  <si>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</si>
  <si>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</si>
  <si>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</si>
  <si>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</si>
  <si>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</si>
  <si>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</si>
  <si>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</si>
  <si>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</si>
  <si>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</si>
  <si>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</si>
  <si>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</si>
  <si>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</si>
  <si>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</si>
  <si>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</si>
  <si>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</si>
  <si>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</si>
  <si>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</si>
  <si>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</si>
  <si>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</si>
  <si>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</si>
  <si>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</si>
  <si>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</si>
  <si>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</si>
  <si>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</si>
  <si>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</si>
  <si>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</si>
  <si>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</si>
  <si>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</si>
  <si>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</si>
  <si>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</si>
  <si>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</si>
  <si>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</si>
  <si>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</si>
  <si>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</si>
  <si>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</si>
  <si>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</si>
  <si>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</si>
  <si>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</si>
  <si>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</si>
  <si>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</si>
  <si>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</si>
  <si>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</si>
  <si>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</si>
  <si>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</si>
  <si>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</si>
  <si>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</si>
  <si>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</si>
  <si>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</si>
  <si>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</si>
  <si>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</si>
  <si>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</si>
  <si>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</si>
  <si>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</si>
  <si>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</si>
  <si>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</si>
  <si>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</si>
  <si>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</si>
  <si>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</si>
  <si>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</si>
  <si>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</si>
  <si>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</si>
  <si>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</si>
  <si>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</si>
  <si>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</si>
  <si>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</si>
  <si>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</si>
  <si>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</si>
  <si>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</si>
  <si>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</si>
  <si>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</si>
  <si>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</si>
  <si>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</si>
  <si>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</si>
  <si>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</si>
  <si>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</si>
  <si>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</si>
  <si>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</si>
  <si>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</si>
  <si>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</si>
  <si>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</si>
  <si>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</si>
  <si>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</si>
  <si>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</si>
  <si>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</si>
  <si>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</si>
  <si>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</si>
  <si>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</si>
  <si>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</si>
  <si>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</si>
  <si>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</si>
  <si>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</si>
  <si>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</si>
  <si>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</si>
  <si>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</si>
  <si>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</si>
  <si>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</si>
  <si>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</si>
  <si>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</si>
  <si>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</si>
  <si>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</si>
  <si>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</si>
  <si>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</si>
  <si>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</si>
  <si>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</si>
  <si>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</si>
  <si>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</si>
  <si>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</si>
  <si>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</si>
  <si>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</si>
  <si>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</si>
  <si>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</si>
  <si>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</si>
  <si>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</si>
  <si>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</si>
  <si>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</si>
  <si>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</si>
  <si>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</si>
  <si>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</si>
  <si>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</si>
  <si>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</si>
  <si>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</si>
  <si>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</si>
  <si>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</si>
  <si>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</si>
  <si>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</si>
  <si>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</si>
  <si>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</si>
  <si>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</si>
  <si>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</si>
  <si>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</si>
  <si>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</si>
  <si>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</si>
  <si>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</si>
  <si>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</si>
  <si>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</si>
  <si>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</si>
  <si>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</si>
  <si>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</si>
  <si>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</si>
  <si>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</si>
  <si>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</si>
  <si>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</si>
  <si>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</si>
  <si>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</si>
  <si>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</si>
  <si>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</si>
  <si>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</si>
  <si>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</si>
  <si>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</si>
  <si>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</si>
  <si>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</si>
  <si>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</si>
  <si>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</si>
  <si>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</si>
  <si>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</si>
  <si>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</si>
  <si>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</si>
  <si>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</si>
  <si>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</si>
  <si>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</si>
  <si>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</si>
  <si>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</si>
  <si>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</si>
  <si>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</si>
  <si>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</si>
  <si>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</si>
  <si>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</si>
  <si>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</si>
  <si>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</si>
  <si>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</si>
  <si>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</si>
  <si>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</si>
  <si>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</si>
  <si>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</si>
  <si>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</si>
  <si>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</si>
  <si>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</si>
  <si>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</si>
  <si>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</si>
  <si>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</si>
  <si>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</si>
  <si>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</si>
  <si>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</si>
  <si>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</si>
  <si>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</si>
  <si>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</si>
  <si>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</si>
  <si>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</si>
  <si>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</si>
  <si>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</si>
  <si>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</si>
  <si>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</si>
  <si>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</si>
  <si>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</si>
  <si>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</si>
  <si>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</si>
  <si>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</si>
  <si>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</si>
  <si>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</si>
  <si>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</si>
  <si>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</si>
  <si>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</si>
  <si>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</si>
  <si>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</si>
  <si>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</si>
  <si>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</si>
  <si>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</si>
  <si>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</si>
  <si>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</si>
  <si>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</si>
  <si>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</si>
  <si>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</si>
  <si>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</si>
  <si>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</si>
  <si>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</si>
  <si>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</si>
  <si>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</si>
  <si>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</si>
  <si>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</si>
  <si>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</si>
  <si>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</si>
  <si>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</si>
  <si>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</si>
  <si>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</si>
  <si>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</si>
  <si>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</si>
  <si>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</si>
  <si>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</si>
  <si>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</si>
  <si>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</si>
  <si>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</si>
  <si>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</si>
  <si>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</si>
  <si>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</si>
  <si>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</si>
  <si>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</si>
  <si>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</si>
  <si>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</si>
  <si>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</si>
  <si>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</si>
  <si>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</si>
  <si>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</si>
  <si>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</si>
  <si>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</si>
  <si>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</si>
  <si>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</si>
  <si>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</si>
  <si>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</si>
  <si>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</si>
  <si>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</si>
  <si>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</si>
  <si>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</si>
  <si>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</si>
  <si>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</si>
  <si>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</si>
  <si>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</si>
  <si>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</si>
  <si>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</si>
  <si>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</si>
  <si>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</si>
  <si>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</si>
  <si>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</si>
  <si>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</si>
  <si>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</si>
  <si>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</si>
  <si>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</si>
  <si>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</si>
  <si>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</si>
  <si>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</si>
  <si>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</si>
  <si>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</si>
  <si>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</si>
  <si>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</si>
  <si>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</si>
  <si>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</si>
  <si>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</si>
  <si>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</si>
  <si>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</si>
  <si>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</si>
  <si>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</si>
  <si>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</si>
  <si>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</si>
  <si>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</si>
  <si>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</si>
  <si>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</si>
  <si>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</si>
  <si>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</si>
  <si>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</si>
  <si>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</si>
  <si>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</si>
  <si>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</si>
  <si>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</si>
  <si>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</si>
  <si>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</si>
  <si>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</si>
  <si>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</si>
  <si>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</si>
  <si>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</si>
  <si>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</si>
  <si>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</si>
  <si>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</si>
  <si>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</si>
  <si>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</si>
  <si>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</si>
  <si>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</si>
  <si>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</si>
  <si>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</si>
  <si>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</si>
  <si>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</si>
  <si>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</si>
  <si>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</si>
  <si>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</si>
  <si>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</si>
  <si>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</si>
  <si>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</si>
  <si>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</si>
  <si>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</si>
  <si>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</si>
  <si>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</si>
  <si>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</si>
  <si>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</si>
  <si>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</si>
  <si>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</si>
  <si>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</si>
  <si>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</si>
  <si>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</si>
  <si>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</si>
  <si>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</si>
  <si>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</si>
  <si>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</si>
  <si>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</si>
  <si>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</si>
  <si>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</si>
  <si>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</si>
  <si>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</si>
  <si>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</si>
  <si>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</si>
  <si>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</si>
  <si>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</si>
  <si>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</si>
  <si>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</si>
  <si>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</si>
  <si>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</si>
  <si>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</si>
  <si>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</si>
  <si>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</si>
  <si>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</si>
  <si>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</si>
  <si>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</si>
  <si>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</si>
  <si>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</si>
  <si>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</si>
  <si>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</si>
  <si>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</si>
  <si>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</si>
  <si>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</si>
  <si>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</si>
  <si>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</si>
  <si>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</si>
  <si>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</si>
  <si>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</si>
  <si>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</si>
  <si>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</si>
  <si>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</si>
  <si>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</si>
  <si>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</si>
  <si>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</si>
  <si>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</si>
  <si>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</si>
  <si>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</si>
  <si>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</si>
  <si>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</si>
  <si>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</si>
  <si>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</si>
  <si>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</si>
  <si>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</si>
  <si>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</si>
  <si>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</si>
  <si>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</si>
  <si>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</si>
  <si>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</si>
  <si>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</si>
  <si>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</si>
  <si>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</si>
  <si>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</si>
  <si>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</si>
  <si>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</si>
  <si>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</si>
  <si>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</si>
  <si>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</si>
  <si>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</si>
  <si>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</si>
  <si>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</si>
  <si>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</si>
  <si>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</si>
  <si>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</si>
  <si>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</si>
  <si>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</si>
  <si>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</si>
  <si>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</si>
  <si>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</si>
  <si>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</si>
  <si>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</si>
  <si>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</si>
  <si>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</si>
  <si>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</si>
  <si>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</si>
  <si>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</si>
  <si>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</si>
  <si>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</si>
  <si>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</si>
  <si>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</si>
  <si>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</si>
  <si>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</si>
  <si>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</si>
  <si>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</si>
  <si>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</si>
  <si>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</si>
  <si>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</si>
  <si>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</si>
  <si>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</si>
  <si>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</si>
  <si>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</si>
  <si>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</si>
  <si>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</si>
  <si>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</si>
  <si>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</si>
  <si>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</si>
  <si>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</si>
  <si>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</si>
  <si>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</si>
  <si>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</si>
  <si>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</si>
  <si>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</si>
  <si>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</si>
  <si>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</si>
  <si>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</si>
  <si>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</si>
  <si>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</si>
  <si>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</si>
  <si>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</si>
  <si>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</si>
  <si>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</si>
  <si>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</si>
  <si>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</si>
  <si>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</si>
  <si>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</si>
  <si>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</si>
  <si>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</si>
  <si>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</si>
  <si>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</si>
  <si>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</si>
  <si>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</si>
  <si>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</si>
  <si>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</si>
  <si>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</si>
  <si>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</si>
  <si>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</si>
  <si>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</si>
  <si>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</si>
  <si>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</si>
  <si>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</si>
  <si>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</si>
  <si>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</si>
  <si>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</si>
  <si>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</si>
  <si>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</si>
  <si>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</si>
  <si>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</si>
  <si>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</si>
  <si>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</si>
  <si>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</si>
  <si>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</si>
  <si>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</si>
  <si>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</si>
  <si>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</si>
  <si>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</si>
  <si>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</si>
  <si>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</si>
  <si>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</si>
  <si>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</si>
  <si>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</si>
  <si>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</si>
  <si>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</si>
  <si>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</si>
  <si>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</si>
  <si>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</si>
  <si>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</si>
  <si>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</si>
  <si>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</si>
  <si>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</si>
  <si>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</si>
  <si>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</si>
  <si>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</si>
  <si>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</si>
  <si>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</si>
  <si>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</si>
  <si>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</si>
  <si>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</si>
  <si>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</si>
  <si>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</si>
  <si>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</si>
  <si>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</si>
  <si>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</si>
  <si>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</si>
  <si>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</si>
  <si>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</si>
  <si>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</si>
  <si>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</si>
  <si>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</si>
  <si>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</si>
  <si>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</si>
  <si>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</si>
  <si>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</si>
  <si>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</si>
  <si>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</si>
  <si>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</si>
  <si>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</si>
  <si>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</si>
  <si>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</si>
  <si>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</si>
  <si>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</si>
  <si>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</si>
  <si>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</si>
  <si>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</si>
  <si>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</si>
  <si>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</si>
  <si>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</si>
  <si>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</si>
  <si>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</si>
  <si>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</si>
  <si>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</si>
  <si>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</si>
  <si>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</si>
  <si>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</si>
  <si>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</si>
  <si>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</si>
  <si>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</si>
  <si>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</si>
  <si>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</si>
  <si>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</si>
  <si>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</si>
  <si>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</si>
  <si>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</si>
  <si>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</si>
  <si>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</si>
  <si>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</si>
  <si>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</si>
  <si>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</si>
  <si>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</si>
  <si>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</si>
  <si>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</si>
  <si>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</si>
  <si>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</si>
  <si>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</si>
  <si>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</si>
  <si>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</si>
  <si>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</si>
  <si>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</si>
  <si>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</si>
  <si>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</si>
  <si>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</si>
  <si>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</si>
  <si>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</si>
  <si>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</si>
  <si>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</si>
  <si>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</si>
  <si>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</si>
  <si>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</si>
  <si>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</si>
  <si>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</si>
  <si>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</si>
  <si>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</si>
  <si>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</si>
  <si>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</si>
  <si>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</si>
  <si>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</si>
  <si>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</si>
  <si>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</si>
  <si>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</si>
  <si>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</si>
  <si>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</si>
  <si>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</si>
  <si>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</si>
  <si>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</si>
  <si>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</si>
  <si>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</si>
  <si>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</si>
  <si>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</si>
  <si>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</si>
  <si>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</si>
  <si>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</si>
  <si>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</si>
  <si>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</si>
  <si>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</si>
  <si>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</si>
  <si>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</si>
  <si>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</si>
  <si>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</si>
  <si>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</si>
  <si>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</si>
  <si>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</si>
  <si>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</si>
  <si>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</si>
  <si>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</si>
  <si>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</si>
  <si>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</si>
  <si>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</si>
  <si>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</si>
  <si>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</si>
  <si>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</si>
  <si>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</si>
  <si>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</si>
  <si>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</si>
  <si>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</si>
  <si>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</si>
  <si>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</si>
  <si>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</si>
  <si>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</si>
  <si>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</si>
  <si>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</si>
  <si>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</si>
  <si>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</si>
  <si>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</si>
  <si>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</si>
  <si>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</si>
  <si>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</si>
  <si>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</si>
  <si>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</si>
  <si>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</si>
  <si>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</si>
  <si>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</si>
  <si>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</si>
  <si>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</si>
  <si>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</si>
  <si>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</si>
  <si>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</si>
  <si>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</si>
  <si>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</si>
  <si>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</si>
  <si>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</si>
  <si>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</si>
  <si>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</si>
  <si>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</si>
  <si>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</si>
  <si>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</si>
  <si>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</si>
  <si>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</si>
  <si>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</si>
  <si>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</si>
  <si>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</si>
  <si>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</si>
  <si>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</si>
  <si>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</si>
  <si>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</si>
  <si>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</si>
  <si>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</si>
  <si>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</si>
  <si>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</si>
  <si>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</si>
  <si>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</si>
  <si>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</si>
  <si>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</si>
  <si>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</si>
  <si>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</si>
  <si>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</si>
  <si>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</si>
  <si>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</si>
  <si>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</si>
  <si>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</si>
  <si>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</si>
  <si>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</si>
  <si>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</si>
  <si>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</si>
  <si>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</si>
  <si>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</si>
  <si>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</si>
  <si>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</si>
  <si>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</si>
  <si>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</si>
  <si>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</si>
  <si>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</si>
  <si>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</si>
  <si>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</si>
  <si>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</si>
  <si>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</si>
  <si>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</si>
  <si>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</si>
  <si>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</si>
  <si>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</si>
  <si>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</si>
  <si>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</si>
  <si>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</si>
  <si>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</si>
  <si>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</si>
  <si>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</si>
  <si>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</si>
  <si>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</si>
  <si>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</si>
  <si>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</si>
  <si>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</si>
  <si>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</si>
  <si>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</si>
  <si>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</si>
  <si>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</si>
  <si>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</si>
  <si>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</si>
  <si>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</si>
  <si>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</si>
  <si>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</si>
  <si>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</si>
  <si>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</si>
  <si>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</si>
  <si>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</si>
  <si>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</si>
  <si>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</si>
  <si>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</si>
  <si>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</si>
  <si>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</si>
  <si>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</si>
  <si>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</si>
  <si>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</si>
  <si>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</si>
  <si>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</si>
  <si>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</si>
  <si>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</si>
  <si>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</si>
  <si>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</si>
  <si>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</si>
  <si>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</si>
  <si>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</si>
  <si>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</si>
  <si>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</si>
  <si>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</si>
  <si>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</si>
  <si>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</si>
  <si>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</si>
  <si>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</si>
  <si>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</si>
  <si>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</si>
  <si>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</si>
  <si>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</si>
  <si>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</si>
  <si>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</si>
  <si>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</si>
  <si>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</si>
  <si>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</si>
  <si>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</si>
  <si>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</si>
  <si>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</si>
  <si>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</si>
  <si>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</si>
  <si>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</si>
  <si>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</si>
  <si>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</si>
  <si>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</si>
  <si>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</si>
  <si>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</si>
  <si>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</si>
  <si>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</si>
  <si>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</si>
  <si>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</si>
  <si>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</si>
  <si>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</si>
  <si>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</si>
  <si>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</si>
  <si>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</si>
  <si>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</si>
  <si>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</si>
  <si>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</si>
  <si>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</si>
  <si>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</si>
  <si>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</si>
  <si>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</si>
  <si>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</si>
  <si>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</si>
  <si>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</si>
  <si>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</si>
  <si>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</si>
  <si>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</si>
  <si>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</si>
  <si>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</si>
  <si>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</si>
  <si>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</si>
  <si>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</si>
  <si>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</si>
  <si>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</si>
  <si>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</si>
  <si>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</si>
  <si>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</si>
  <si>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</si>
  <si>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</si>
  <si>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</si>
  <si>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</si>
  <si>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</si>
  <si>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</si>
  <si>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</si>
  <si>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</si>
  <si>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</si>
  <si>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</si>
  <si>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</si>
  <si>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</si>
  <si>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</si>
  <si>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</si>
  <si>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</si>
  <si>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</si>
  <si>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</si>
  <si>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</si>
  <si>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</si>
  <si>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</si>
  <si>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</si>
  <si>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</si>
  <si>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</si>
  <si>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</si>
  <si>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</si>
  <si>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</si>
  <si>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</si>
  <si>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</si>
  <si>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</si>
  <si>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</si>
  <si>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</si>
  <si>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</si>
  <si>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</si>
  <si>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</si>
  <si>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</si>
  <si>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</si>
  <si>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</si>
  <si>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</si>
  <si>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</si>
  <si>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</si>
  <si>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</si>
  <si>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</si>
  <si>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</si>
  <si>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</si>
  <si>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</si>
  <si>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</si>
  <si>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</si>
  <si>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</si>
  <si>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</si>
  <si>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</si>
  <si>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</si>
  <si>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</si>
  <si>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</si>
  <si>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</si>
  <si>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</si>
  <si>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</si>
  <si>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</si>
  <si>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</si>
  <si>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</si>
  <si>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</si>
  <si>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</si>
  <si>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</si>
  <si>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</si>
  <si>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</si>
  <si>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</si>
  <si>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</si>
  <si>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</si>
  <si>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</si>
  <si>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</si>
  <si>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</si>
  <si>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</si>
  <si>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</si>
  <si>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</si>
  <si>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</si>
  <si>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</si>
  <si>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</si>
  <si>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</si>
  <si>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</si>
  <si>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</si>
  <si>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</si>
  <si>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</si>
  <si>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</si>
  <si>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</si>
  <si>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</si>
  <si>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</si>
  <si>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</si>
  <si>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</si>
  <si>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</si>
  <si>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</si>
  <si>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</si>
  <si>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</si>
  <si>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</si>
  <si>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</si>
  <si>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</si>
  <si>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</si>
  <si>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</si>
  <si>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</si>
  <si>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</si>
  <si>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</si>
  <si>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</si>
  <si>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</si>
  <si>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</si>
  <si>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</si>
  <si>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</si>
  <si>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</si>
  <si>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</si>
  <si>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</si>
  <si>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</si>
  <si>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</si>
  <si>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</si>
  <si>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</si>
  <si>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</si>
  <si>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</si>
  <si>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</si>
  <si>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</si>
  <si>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</si>
  <si>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</si>
  <si>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</si>
  <si>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</si>
  <si>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</si>
  <si>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</si>
  <si>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</si>
  <si>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</si>
  <si>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</si>
  <si>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</si>
  <si>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</si>
  <si>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</si>
  <si>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</si>
  <si>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</si>
  <si>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</si>
  <si>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</si>
  <si>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</si>
  <si>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</si>
  <si>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</si>
  <si>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</si>
  <si>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</si>
  <si>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</si>
  <si>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</si>
  <si>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</si>
  <si>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</si>
  <si>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</si>
  <si>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</si>
  <si>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</si>
  <si>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</si>
  <si>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</si>
  <si>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</si>
  <si>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</si>
  <si>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</si>
  <si>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</si>
  <si>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</si>
  <si>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</si>
  <si>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</si>
  <si>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</si>
  <si>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</si>
  <si>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</si>
  <si>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</si>
  <si>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</si>
  <si>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</si>
  <si>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</si>
  <si>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</si>
  <si>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</si>
  <si>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</si>
  <si>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</si>
  <si>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</si>
  <si>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</si>
  <si>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</si>
  <si>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</si>
  <si>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</si>
  <si>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</si>
  <si>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</si>
  <si>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</si>
  <si>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</si>
  <si>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</si>
  <si>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</si>
  <si>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</si>
  <si>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</si>
  <si>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</si>
  <si>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</si>
  <si>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</si>
  <si>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</si>
  <si>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</si>
  <si>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</si>
  <si>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</si>
  <si>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</si>
  <si>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</si>
  <si>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</si>
  <si>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</si>
  <si>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</si>
  <si>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</si>
  <si>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</si>
  <si>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</si>
  <si>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</si>
  <si>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</si>
  <si>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</si>
  <si>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</si>
  <si>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</si>
  <si>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</si>
  <si>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</si>
  <si>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</si>
  <si>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</si>
  <si>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</si>
  <si>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</si>
  <si>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</si>
  <si>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</si>
  <si>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</si>
  <si>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</si>
  <si>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</si>
  <si>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</si>
  <si>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</si>
  <si>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</si>
  <si>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</si>
  <si>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</si>
  <si>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</si>
  <si>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</si>
  <si>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</si>
  <si>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</si>
  <si>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</si>
  <si>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</si>
  <si>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</si>
  <si>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</si>
  <si>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</si>
  <si>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</si>
  <si>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</si>
  <si>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</si>
  <si>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</si>
  <si>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</si>
  <si>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</si>
  <si>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</si>
  <si>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</si>
  <si>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</si>
  <si>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</si>
  <si>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</si>
  <si>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</si>
  <si>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</si>
  <si>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</si>
  <si>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</si>
  <si>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</si>
  <si>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</si>
  <si>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</si>
  <si>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</si>
  <si>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</si>
  <si>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</si>
  <si>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</si>
  <si>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</si>
  <si>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</si>
  <si>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</si>
  <si>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</si>
  <si>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</si>
  <si>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</si>
  <si>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</si>
  <si>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</si>
  <si>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</si>
  <si>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</si>
  <si>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</si>
  <si>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</si>
  <si>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</si>
  <si>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</si>
  <si>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</si>
  <si>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</si>
  <si>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</si>
  <si>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</si>
  <si>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</si>
  <si>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</si>
  <si>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</si>
  <si>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</si>
  <si>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</si>
  <si>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</si>
  <si>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</si>
  <si>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</si>
  <si>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</si>
  <si>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</si>
  <si>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</si>
  <si>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</si>
  <si>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</si>
  <si>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</si>
  <si>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</si>
  <si>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</si>
  <si>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</si>
  <si>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</si>
  <si>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</si>
  <si>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</si>
  <si>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</si>
  <si>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</si>
  <si>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</si>
  <si>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</si>
  <si>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</si>
  <si>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</si>
  <si>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</si>
  <si>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</si>
  <si>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</si>
  <si>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</si>
  <si>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</si>
  <si>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</si>
  <si>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</si>
  <si>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</si>
  <si>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</si>
  <si>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</si>
  <si>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</si>
  <si>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</si>
  <si>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</si>
  <si>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</si>
  <si>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</si>
  <si>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</si>
  <si>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</si>
  <si>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</si>
  <si>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</si>
  <si>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</si>
  <si>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</si>
  <si>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</si>
  <si>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</si>
  <si>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</si>
  <si>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</si>
  <si>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</si>
  <si>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</si>
  <si>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</si>
  <si>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</si>
  <si>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</si>
  <si>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</si>
  <si>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</si>
  <si>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</si>
  <si>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</si>
  <si>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</si>
  <si>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</si>
  <si>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</si>
  <si>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</si>
  <si>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</si>
  <si>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</si>
  <si>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</si>
  <si>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</si>
  <si>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</si>
  <si>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</si>
  <si>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</si>
  <si>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</si>
  <si>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</si>
  <si>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</si>
  <si>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</si>
  <si>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</si>
  <si>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</si>
  <si>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</si>
  <si>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</si>
  <si>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</si>
  <si>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</si>
  <si>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</si>
  <si>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</si>
  <si>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</si>
  <si>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</si>
  <si>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</si>
  <si>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</si>
  <si>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</si>
  <si>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</si>
  <si>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</si>
  <si>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</si>
  <si>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</si>
  <si>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</si>
  <si>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</si>
  <si>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</si>
  <si>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</si>
  <si>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</si>
  <si>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</si>
  <si>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</si>
  <si>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</si>
  <si>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</si>
  <si>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</si>
  <si>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</si>
  <si>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</si>
  <si>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</si>
  <si>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</si>
  <si>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</si>
  <si>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</si>
  <si>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</si>
  <si>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</si>
  <si>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</si>
  <si>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</si>
  <si>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</si>
  <si>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</si>
  <si>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</si>
  <si>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</si>
  <si>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</si>
  <si>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</si>
  <si>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</si>
  <si>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</si>
  <si>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</si>
  <si>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</si>
  <si>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</si>
  <si>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</si>
  <si>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</si>
  <si>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</si>
  <si>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</si>
  <si>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</si>
  <si>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</si>
  <si>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</si>
  <si>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</si>
  <si>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</si>
  <si>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</si>
  <si>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</si>
  <si>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</si>
  <si>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</si>
  <si>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</si>
  <si>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</si>
  <si>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</si>
  <si>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</si>
  <si>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</si>
  <si>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</si>
  <si>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</si>
  <si>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</si>
  <si>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</si>
  <si>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</si>
  <si>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</si>
  <si>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</si>
  <si>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</si>
  <si>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</si>
  <si>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</si>
  <si>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</si>
  <si>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</si>
  <si>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</si>
  <si>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</si>
  <si>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</si>
  <si>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</si>
  <si>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</si>
  <si>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</si>
  <si>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</si>
  <si>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</si>
  <si>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</si>
  <si>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</si>
  <si>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</si>
  <si>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</si>
  <si>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</si>
  <si>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</si>
  <si>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</si>
  <si>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</si>
  <si>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</si>
  <si>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</si>
  <si>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</si>
  <si>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</si>
  <si>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</si>
  <si>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</si>
  <si>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</si>
  <si>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</si>
  <si>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</si>
  <si>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</si>
  <si>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</si>
  <si>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</si>
  <si>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</si>
  <si>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</si>
  <si>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</si>
  <si>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</si>
  <si>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</si>
  <si>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</si>
  <si>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</si>
  <si>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</si>
  <si>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</si>
  <si>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</si>
  <si>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</si>
  <si>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</si>
  <si>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</si>
  <si>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</si>
  <si>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</si>
  <si>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</si>
  <si>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</si>
  <si>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</si>
  <si>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</si>
  <si>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</si>
  <si>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</si>
  <si>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</si>
  <si>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</si>
  <si>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</si>
  <si>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</si>
  <si>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</si>
  <si>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</si>
  <si>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</si>
  <si>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</si>
  <si>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</si>
  <si>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</si>
  <si>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</si>
  <si>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</si>
  <si>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</si>
  <si>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</si>
  <si>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</si>
  <si>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</si>
  <si>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</si>
  <si>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</si>
  <si>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</si>
  <si>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</si>
  <si>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</si>
  <si>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</si>
  <si>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</si>
  <si>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</si>
  <si>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</si>
  <si>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</si>
  <si>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</si>
  <si>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</si>
  <si>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</si>
  <si>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</si>
  <si>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</si>
  <si>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</si>
  <si>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</si>
  <si>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</si>
  <si>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</si>
  <si>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</si>
  <si>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</si>
  <si>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</si>
  <si>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</si>
  <si>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</si>
  <si>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</si>
  <si>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</si>
  <si>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</si>
  <si>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</si>
  <si>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</si>
  <si>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</si>
  <si>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</si>
  <si>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</si>
  <si>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</si>
  <si>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</si>
  <si>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</si>
  <si>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</si>
  <si>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</si>
  <si>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</si>
  <si>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</si>
  <si>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</si>
  <si>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</si>
  <si>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</si>
  <si>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</si>
  <si>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</si>
  <si>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</si>
  <si>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</si>
  <si>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</si>
  <si>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</si>
  <si>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</si>
  <si>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</si>
  <si>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</si>
  <si>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</si>
  <si>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</si>
  <si>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</si>
  <si>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</si>
  <si>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</si>
  <si>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</si>
  <si>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</si>
  <si>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</si>
  <si>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</si>
  <si>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</si>
  <si>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</si>
  <si>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</si>
  <si>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</si>
  <si>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</si>
  <si>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</si>
  <si>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</si>
  <si>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</si>
  <si>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</si>
  <si>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</si>
  <si>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</si>
  <si>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</si>
  <si>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</si>
  <si>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</si>
  <si>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</si>
  <si>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</si>
  <si>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</si>
  <si>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</si>
  <si>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</si>
  <si>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</si>
  <si>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</si>
  <si>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</si>
  <si>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</si>
  <si>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</si>
  <si>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</si>
  <si>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</si>
  <si>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</si>
  <si>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</si>
  <si>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</si>
  <si>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</si>
  <si>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</si>
  <si>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</si>
  <si>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</si>
  <si>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</si>
  <si>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</si>
  <si>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</si>
  <si>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</si>
  <si>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</si>
  <si>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</si>
  <si>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</si>
  <si>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</si>
  <si>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</si>
  <si>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</si>
  <si>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</si>
  <si>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</si>
  <si>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</si>
  <si>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</si>
  <si>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</si>
  <si>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</si>
  <si>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</si>
  <si>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</si>
  <si>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</si>
  <si>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</si>
  <si>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</si>
  <si>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</si>
  <si>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</si>
  <si>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</si>
  <si>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</si>
  <si>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</si>
  <si>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</si>
  <si>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</si>
  <si>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</si>
  <si>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</si>
  <si>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</si>
  <si>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</si>
  <si>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</si>
  <si>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</si>
  <si>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</si>
  <si>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</si>
  <si>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</si>
  <si>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</si>
  <si>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</si>
  <si>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</si>
  <si>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</si>
  <si>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</si>
  <si>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</si>
  <si>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</si>
  <si>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</si>
  <si>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</si>
  <si>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</si>
  <si>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</si>
  <si>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</si>
  <si>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</si>
  <si>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</si>
  <si>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</si>
  <si>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</si>
  <si>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</si>
  <si>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</si>
  <si>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</si>
  <si>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</si>
  <si>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</si>
  <si>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</si>
  <si>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</si>
  <si>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</si>
  <si>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</si>
  <si>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</si>
  <si>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</si>
  <si>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</si>
  <si>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</si>
  <si>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</si>
  <si>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</si>
  <si>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</si>
  <si>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</si>
  <si>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</si>
  <si>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</si>
  <si>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</si>
  <si>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</si>
  <si>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</si>
  <si>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</si>
  <si>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</si>
  <si>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</si>
  <si>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</si>
  <si>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</si>
  <si>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</si>
  <si>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</si>
  <si>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</si>
  <si>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</si>
  <si>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</si>
  <si>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</si>
  <si>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</si>
  <si>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</si>
  <si>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</si>
  <si>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</si>
  <si>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</si>
  <si>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</si>
  <si>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</si>
  <si>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</si>
  <si>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</si>
  <si>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</si>
  <si>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</si>
  <si>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</si>
  <si>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</si>
  <si>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</si>
  <si>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</si>
  <si>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</si>
  <si>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</si>
  <si>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</si>
  <si>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</si>
  <si>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</si>
  <si>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</si>
  <si>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</si>
  <si>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</si>
  <si>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</si>
  <si>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</si>
  <si>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</si>
  <si>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</si>
  <si>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</si>
  <si>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</si>
  <si>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</si>
  <si>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</si>
  <si>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</si>
  <si>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</si>
  <si>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</si>
  <si>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</si>
  <si>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</si>
  <si>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</si>
  <si>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</si>
  <si>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</si>
  <si>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</si>
  <si>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</si>
  <si>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</si>
  <si>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</si>
  <si>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</si>
  <si>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</si>
  <si>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</si>
  <si>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</si>
  <si>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</si>
  <si>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</si>
  <si>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</si>
  <si>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</si>
  <si>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</si>
  <si>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</si>
  <si>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</si>
  <si>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</si>
  <si>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</si>
  <si>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</si>
  <si>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</si>
  <si>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</si>
  <si>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</si>
  <si>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</si>
  <si>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</si>
  <si>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</si>
  <si>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</si>
  <si>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</si>
  <si>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</si>
  <si>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</si>
  <si>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</si>
  <si>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</si>
  <si>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</si>
  <si>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</si>
  <si>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</si>
  <si>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</si>
  <si>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</si>
  <si>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</si>
  <si>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</si>
  <si>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</si>
  <si>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</si>
  <si>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</si>
  <si>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</si>
  <si>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</si>
  <si>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</si>
  <si>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</si>
  <si>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</si>
  <si>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</si>
  <si>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</si>
  <si>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</si>
  <si>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</si>
  <si>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</si>
  <si>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</si>
  <si>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</si>
  <si>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</si>
  <si>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</si>
  <si>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</si>
  <si>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</si>
  <si>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</si>
  <si>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</si>
  <si>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</si>
  <si>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</si>
  <si>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</si>
  <si>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</si>
  <si>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</si>
  <si>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</si>
  <si>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</si>
  <si>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</si>
  <si>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</si>
  <si>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</si>
  <si>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</si>
  <si>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</si>
  <si>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</si>
  <si>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</si>
  <si>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</si>
  <si>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</si>
  <si>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</si>
  <si>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</si>
  <si>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</si>
  <si>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</si>
  <si>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</si>
  <si>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</si>
  <si>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</si>
  <si>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</si>
  <si>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</si>
  <si>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</si>
  <si>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</si>
  <si>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</si>
  <si>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</si>
  <si>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</si>
  <si>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</si>
  <si>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</si>
  <si>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</si>
  <si>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</si>
  <si>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</si>
  <si>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</si>
  <si>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</si>
  <si>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</si>
  <si>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</si>
  <si>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</si>
  <si>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</si>
  <si>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</si>
  <si>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</si>
  <si>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</si>
  <si>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</si>
  <si>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</si>
  <si>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</si>
  <si>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</si>
  <si>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</si>
  <si>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</si>
  <si>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</si>
  <si>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</si>
  <si>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</si>
  <si>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</si>
  <si>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</si>
  <si>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</si>
  <si>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</si>
  <si>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</si>
  <si>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</si>
  <si>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</si>
  <si>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</si>
  <si>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</si>
  <si>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</si>
  <si>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</si>
  <si>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</si>
  <si>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</si>
  <si>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</si>
  <si>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</si>
  <si>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</si>
  <si>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</si>
  <si>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</si>
  <si>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</si>
  <si>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</si>
  <si>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</si>
  <si>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</si>
  <si>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</si>
  <si>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</si>
  <si>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</si>
  <si>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</si>
  <si>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</si>
  <si>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</si>
  <si>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</si>
  <si>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</si>
  <si>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</si>
  <si>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</si>
  <si>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</si>
  <si>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</si>
  <si>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</si>
  <si>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</si>
  <si>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</si>
  <si>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</si>
  <si>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</si>
  <si>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</si>
  <si>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</si>
  <si>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</si>
  <si>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</si>
  <si>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</si>
  <si>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</si>
  <si>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</si>
  <si>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</si>
  <si>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</si>
  <si>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</si>
  <si>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</si>
  <si>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</si>
  <si>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</si>
  <si>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</si>
  <si>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</si>
  <si>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</si>
  <si>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</si>
  <si>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</si>
  <si>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</si>
  <si>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</si>
  <si>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</si>
  <si>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</si>
  <si>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</si>
  <si>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</si>
  <si>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</si>
  <si>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</si>
  <si>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</si>
  <si>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</si>
  <si>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</si>
  <si>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</si>
  <si>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</si>
  <si>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</si>
  <si>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</si>
  <si>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</si>
  <si>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</si>
  <si>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</si>
  <si>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</si>
  <si>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</si>
  <si>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</si>
  <si>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</si>
  <si>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</si>
  <si>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</si>
  <si>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</si>
  <si>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</si>
  <si>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</si>
  <si>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</si>
  <si>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</si>
  <si>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</si>
  <si>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</si>
  <si>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</si>
  <si>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</si>
  <si>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</si>
  <si>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</si>
  <si>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</si>
  <si>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</si>
  <si>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</si>
  <si>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</si>
  <si>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</si>
  <si>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</si>
  <si>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</si>
  <si>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</si>
  <si>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</si>
  <si>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</si>
  <si>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</si>
  <si>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</si>
  <si>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</si>
  <si>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</si>
  <si>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</si>
  <si>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</si>
  <si>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</si>
  <si>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</si>
  <si>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</si>
  <si>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</si>
  <si>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</si>
  <si>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</si>
  <si>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</si>
  <si>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</si>
  <si>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</si>
  <si>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</si>
  <si>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</si>
  <si>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</si>
  <si>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</si>
  <si>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</si>
  <si>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</si>
  <si>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</si>
  <si>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</si>
  <si>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</si>
  <si>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</si>
  <si>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</si>
  <si>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</si>
  <si>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</si>
  <si>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</si>
  <si>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</si>
  <si>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</si>
  <si>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</si>
  <si>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</si>
  <si>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</si>
  <si>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</si>
  <si>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</si>
  <si>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</si>
  <si>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</si>
  <si>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</si>
  <si>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</si>
  <si>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</si>
  <si>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</si>
  <si>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</si>
  <si>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</si>
  <si>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</si>
  <si>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</si>
  <si>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</si>
  <si>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</si>
  <si>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</si>
  <si>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</si>
  <si>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</si>
  <si>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</si>
  <si>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</si>
  <si>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</si>
  <si>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</si>
  <si>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</si>
  <si>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</si>
  <si>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</si>
  <si>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</si>
  <si>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</si>
  <si>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</si>
  <si>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</si>
  <si>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</si>
  <si>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</si>
  <si>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</si>
  <si>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</si>
  <si>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</si>
  <si>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</si>
  <si>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</si>
  <si>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</si>
  <si>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</si>
  <si>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</si>
  <si>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</si>
  <si>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</si>
  <si>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</si>
  <si>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</si>
  <si>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</si>
  <si>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</si>
  <si>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</si>
  <si>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</si>
  <si>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</si>
  <si>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</si>
  <si>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</si>
  <si>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</si>
  <si>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</si>
  <si>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</si>
  <si>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</si>
  <si>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</si>
  <si>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</si>
  <si>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</si>
  <si>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</si>
  <si>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</si>
  <si>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</si>
  <si>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</si>
  <si>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</si>
  <si>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</si>
  <si>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</si>
  <si>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</si>
  <si>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</si>
  <si>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</si>
  <si>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</si>
  <si>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</si>
  <si>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</si>
  <si>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</si>
  <si>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</si>
  <si>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</si>
  <si>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</si>
  <si>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</si>
  <si>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</si>
  <si>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</si>
  <si>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</si>
  <si>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</si>
  <si>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</si>
  <si>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</si>
  <si>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</si>
  <si>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</si>
  <si>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</si>
  <si>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</si>
  <si>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</si>
  <si>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</si>
  <si>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</si>
  <si>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</si>
  <si>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</si>
  <si>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</si>
  <si>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</si>
  <si>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</si>
  <si>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</si>
  <si>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</si>
  <si>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</si>
  <si>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</si>
  <si>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</si>
  <si>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</si>
  <si>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</si>
  <si>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</si>
  <si>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</si>
  <si>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</si>
  <si>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</si>
  <si>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</si>
  <si>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</si>
  <si>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</si>
  <si>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</si>
  <si>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</si>
  <si>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</si>
  <si>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</si>
  <si>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</si>
  <si>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</si>
  <si>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</si>
  <si>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</si>
  <si>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</si>
  <si>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</si>
  <si>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</si>
  <si>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</si>
  <si>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</si>
  <si>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</si>
  <si>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</si>
  <si>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</si>
  <si>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</si>
  <si>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</si>
  <si>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</si>
  <si>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</si>
  <si>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</si>
  <si>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</si>
  <si>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</si>
  <si>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</si>
  <si>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</si>
  <si>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</si>
  <si>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</si>
  <si>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</si>
  <si>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</si>
  <si>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</si>
  <si>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</si>
  <si>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</si>
  <si>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</si>
  <si>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</si>
  <si>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</si>
  <si>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</si>
  <si>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</si>
  <si>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</si>
  <si>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</si>
  <si>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</si>
  <si>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</si>
  <si>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</si>
  <si>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</si>
  <si>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</si>
  <si>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</si>
  <si>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</si>
  <si>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</si>
  <si>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</si>
  <si>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</si>
  <si>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</si>
  <si>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</si>
  <si>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</si>
  <si>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</si>
  <si>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</si>
  <si>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</si>
  <si>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</si>
  <si>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</si>
  <si>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</si>
  <si>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</si>
  <si>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</si>
  <si>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</si>
  <si>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</si>
  <si>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</si>
  <si>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</si>
  <si>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</si>
  <si>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</si>
  <si>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</si>
  <si>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</si>
  <si>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</si>
  <si>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</si>
  <si>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</si>
  <si>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</si>
  <si>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</si>
  <si>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</si>
  <si>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</si>
  <si>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</si>
  <si>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</si>
  <si>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</si>
  <si>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</si>
  <si>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</si>
  <si>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</si>
  <si>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</si>
  <si>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</si>
  <si>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</si>
  <si>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</si>
  <si>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</si>
  <si>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</si>
  <si>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</si>
  <si>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</si>
  <si>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</si>
  <si>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</si>
  <si>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</si>
  <si>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</si>
  <si>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</si>
  <si>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</si>
  <si>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</si>
  <si>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</si>
  <si>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</si>
  <si>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</si>
  <si>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</si>
  <si>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</si>
  <si>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</si>
  <si>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</si>
  <si>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</si>
  <si>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</si>
  <si>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</si>
  <si>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</si>
  <si>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</si>
  <si>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</si>
  <si>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</si>
  <si>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</si>
  <si>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</si>
  <si>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</si>
  <si>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</si>
  <si>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</si>
  <si>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</si>
  <si>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</si>
  <si>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</si>
  <si>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</si>
  <si>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</si>
  <si>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</si>
  <si>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</si>
  <si>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</si>
  <si>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</si>
  <si>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</si>
  <si>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</si>
  <si>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</si>
  <si>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</si>
  <si>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</si>
  <si>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</si>
  <si>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</si>
  <si>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</si>
  <si>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</si>
  <si>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</si>
  <si>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</si>
  <si>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</si>
  <si>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</si>
  <si>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</si>
  <si>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</si>
  <si>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</si>
  <si>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</si>
  <si>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</si>
  <si>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</si>
  <si>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</si>
  <si>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</si>
  <si>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</si>
  <si>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</si>
  <si>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</si>
  <si>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</si>
  <si>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</si>
  <si>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</si>
  <si>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</si>
  <si>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</si>
  <si>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</si>
  <si>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</si>
  <si>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</si>
  <si>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</si>
  <si>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</si>
  <si>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</si>
  <si>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</si>
  <si>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</si>
  <si>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</si>
  <si>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</si>
  <si>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</si>
  <si>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</si>
  <si>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</si>
  <si>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</si>
  <si>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</si>
  <si>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</si>
  <si>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</si>
  <si>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</si>
  <si>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</si>
  <si>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</si>
  <si>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</si>
  <si>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</si>
  <si>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</si>
  <si>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</si>
  <si>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</si>
  <si>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</si>
  <si>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</si>
  <si>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</si>
  <si>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</si>
  <si>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</si>
  <si>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</si>
  <si>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</si>
  <si>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</si>
  <si>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</si>
  <si>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</si>
  <si>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</si>
  <si>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</si>
  <si>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</si>
  <si>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</si>
  <si>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</si>
  <si>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</si>
  <si>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</si>
  <si>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</si>
  <si>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</si>
  <si>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</si>
  <si>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</si>
  <si>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</si>
  <si>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</si>
  <si>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</si>
  <si>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</si>
  <si>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</si>
  <si>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</si>
  <si>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</si>
  <si>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</si>
  <si>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</si>
  <si>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</si>
  <si>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</si>
  <si>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</si>
  <si>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</si>
  <si>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</si>
  <si>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</si>
  <si>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</si>
  <si>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</si>
  <si>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</si>
  <si>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</si>
  <si>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</si>
  <si>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</si>
  <si>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</si>
  <si>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</si>
  <si>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</si>
  <si>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</si>
  <si>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</si>
  <si>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</si>
  <si>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</si>
  <si>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</si>
  <si>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</si>
  <si>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</si>
  <si>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</si>
  <si>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</si>
  <si>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</si>
  <si>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</si>
  <si>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</si>
  <si>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</si>
  <si>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</si>
  <si>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</si>
  <si>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</si>
  <si>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</si>
  <si>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</si>
  <si>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</si>
  <si>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</si>
  <si>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</si>
  <si>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</si>
  <si>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</si>
  <si>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</si>
  <si>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</si>
  <si>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</si>
  <si>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</si>
  <si>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</si>
  <si>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</si>
  <si>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</si>
  <si>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</si>
  <si>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</si>
  <si>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</si>
  <si>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</si>
  <si>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</si>
  <si>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</si>
  <si>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</si>
  <si>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</si>
  <si>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</si>
  <si>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</si>
  <si>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</si>
  <si>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</si>
  <si>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</si>
  <si>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</si>
  <si>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</si>
  <si>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</si>
  <si>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</si>
  <si>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</si>
  <si>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</si>
  <si>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</si>
  <si>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</si>
  <si>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</si>
  <si>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</si>
  <si>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</si>
  <si>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</si>
  <si>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</si>
  <si>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</si>
  <si>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</si>
  <si>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</si>
  <si>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</si>
  <si>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</si>
  <si>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</si>
  <si>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</si>
  <si>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</si>
  <si>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</si>
  <si>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</si>
  <si>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</si>
  <si>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</si>
  <si>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</si>
  <si>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</si>
  <si>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</si>
  <si>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</si>
  <si>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</si>
  <si>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</si>
  <si>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</si>
  <si>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</si>
  <si>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</si>
  <si>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</si>
  <si>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</si>
  <si>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</si>
  <si>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</si>
  <si>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</si>
  <si>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</si>
  <si>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</si>
  <si>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</si>
  <si>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</si>
  <si>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</si>
  <si>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</si>
  <si>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</si>
  <si>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</si>
  <si>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</si>
  <si>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</si>
  <si>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</si>
  <si>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</si>
  <si>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</si>
  <si>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</si>
  <si>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</si>
  <si>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</si>
  <si>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</si>
  <si>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</si>
  <si>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</si>
  <si>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</si>
  <si>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</si>
  <si>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</si>
  <si>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</si>
  <si>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</si>
  <si>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</si>
  <si>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</si>
  <si>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</si>
  <si>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</si>
  <si>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</si>
  <si>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</si>
  <si>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</si>
  <si>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</si>
  <si>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</si>
  <si>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</si>
  <si>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</si>
  <si>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</si>
  <si>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</si>
  <si>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</si>
  <si>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</si>
  <si>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</si>
  <si>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</si>
  <si>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</si>
  <si>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</si>
  <si>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</si>
  <si>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</si>
  <si>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</si>
  <si>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</si>
  <si>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</si>
  <si>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</si>
  <si>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</si>
  <si>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</si>
  <si>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</si>
  <si>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</si>
  <si>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</si>
  <si>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</si>
  <si>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</si>
  <si>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</si>
  <si>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</si>
  <si>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</si>
  <si>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</si>
  <si>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</si>
  <si>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</si>
  <si>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</si>
  <si>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</si>
  <si>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</si>
  <si>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</si>
  <si>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</si>
  <si>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</si>
  <si>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</si>
  <si>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</si>
  <si>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</si>
  <si>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</si>
  <si>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</si>
  <si>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</si>
  <si>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</si>
  <si>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</si>
  <si>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</si>
  <si>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</si>
  <si>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</si>
  <si>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</si>
  <si>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</si>
  <si>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</si>
  <si>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</si>
  <si>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</si>
  <si>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</si>
  <si>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</si>
  <si>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</si>
  <si>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</si>
  <si>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</si>
  <si>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</si>
  <si>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</si>
  <si>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</si>
  <si>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</si>
  <si>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</si>
  <si>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</si>
  <si>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</si>
  <si>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</si>
  <si>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</si>
  <si>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</si>
  <si>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</si>
  <si>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</si>
  <si>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</si>
  <si>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</si>
  <si>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</si>
  <si>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</si>
  <si>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</si>
  <si>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</si>
  <si>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</si>
  <si>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</si>
  <si>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</si>
  <si>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</si>
  <si>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</si>
  <si>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</si>
  <si>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</si>
  <si>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</si>
  <si>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</si>
  <si>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</si>
  <si>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</si>
  <si>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</si>
  <si>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</si>
  <si>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</si>
  <si>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</si>
  <si>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</si>
  <si>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</si>
  <si>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</si>
  <si>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</si>
  <si>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</si>
  <si>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</si>
  <si>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</si>
  <si>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</si>
  <si>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</si>
  <si>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</si>
  <si>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</si>
  <si>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</si>
  <si>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</si>
  <si>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</si>
  <si>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</si>
  <si>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</si>
  <si>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</si>
  <si>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</si>
  <si>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</si>
  <si>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</si>
  <si>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</si>
  <si>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</si>
  <si>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</si>
  <si>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</si>
  <si>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</si>
  <si>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</si>
  <si>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</si>
  <si>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</si>
  <si>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</si>
  <si>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</si>
  <si>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</si>
  <si>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</si>
  <si>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</si>
  <si>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</si>
  <si>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</si>
  <si>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</si>
  <si>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</si>
  <si>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</si>
  <si>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</si>
  <si>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</si>
  <si>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</si>
  <si>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</si>
  <si>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</si>
  <si>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</si>
  <si>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</si>
  <si>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</si>
  <si>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</si>
  <si>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</si>
  <si>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</si>
  <si>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</si>
  <si>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</si>
  <si>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</si>
  <si>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</si>
  <si>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</si>
  <si>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</si>
  <si>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</si>
  <si>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</si>
  <si>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</si>
  <si>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</si>
  <si>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</si>
  <si>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</si>
  <si>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</si>
  <si>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</si>
  <si>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</si>
  <si>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</si>
  <si>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</si>
  <si>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</si>
  <si>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</si>
  <si>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</si>
  <si>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</si>
  <si>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</si>
  <si>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</si>
  <si>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</si>
  <si>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</si>
  <si>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</si>
  <si>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</si>
  <si>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</si>
  <si>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</si>
  <si>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</si>
  <si>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</si>
  <si>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</si>
  <si>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</si>
  <si>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</si>
  <si>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</si>
  <si>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</si>
  <si>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</si>
  <si>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</si>
  <si>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</si>
  <si>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</si>
  <si>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</si>
  <si>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</si>
  <si>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</si>
  <si>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</si>
  <si>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</si>
  <si>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</si>
  <si>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</si>
  <si>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</si>
  <si>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</si>
  <si>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</si>
  <si>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</si>
  <si>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</si>
  <si>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</si>
  <si>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</si>
  <si>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</si>
  <si>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</si>
  <si>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</si>
  <si>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</si>
  <si>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</si>
  <si>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</si>
  <si>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</si>
  <si>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</si>
  <si>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</si>
  <si>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</si>
  <si>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</si>
  <si>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</si>
  <si>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</si>
  <si>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</si>
  <si>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</si>
  <si>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</si>
  <si>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</si>
  <si>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</si>
  <si>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</si>
  <si>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</si>
  <si>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</si>
  <si>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</si>
  <si>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</si>
  <si>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</si>
  <si>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</si>
  <si>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</si>
  <si>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</si>
  <si>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</si>
  <si>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</si>
  <si>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</si>
  <si>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</si>
  <si>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</si>
  <si>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</si>
  <si>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</si>
  <si>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</si>
  <si>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</si>
  <si>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</si>
  <si>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</si>
  <si>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</si>
  <si>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</si>
  <si>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</si>
  <si>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</si>
  <si>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</si>
  <si>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</si>
  <si>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</si>
  <si>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</si>
  <si>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</si>
  <si>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</si>
  <si>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</si>
  <si>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</si>
  <si>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</si>
  <si>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</si>
  <si>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</si>
  <si>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</si>
  <si>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</si>
  <si>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</si>
  <si>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</si>
  <si>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</si>
  <si>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</si>
  <si>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</si>
  <si>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</si>
  <si>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</si>
  <si>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</si>
  <si>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</si>
  <si>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</si>
  <si>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</si>
  <si>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</si>
  <si>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</si>
  <si>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</si>
  <si>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</si>
  <si>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</si>
  <si>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</si>
  <si>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</si>
  <si>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</si>
  <si>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</si>
  <si>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</si>
  <si>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</si>
  <si>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</si>
  <si>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</si>
  <si>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</si>
  <si>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</si>
  <si>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</si>
  <si>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</si>
  <si>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</si>
  <si>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</si>
  <si>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</si>
  <si>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</si>
  <si>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</si>
  <si>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</si>
  <si>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</si>
  <si>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</si>
  <si>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</si>
  <si>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</si>
  <si>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</si>
  <si>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</si>
  <si>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</si>
  <si>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</si>
  <si>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</si>
  <si>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</si>
  <si>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</si>
  <si>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</si>
  <si>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</si>
  <si>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</si>
  <si>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</si>
  <si>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</si>
  <si>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</si>
  <si>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</si>
  <si>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</si>
  <si>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</si>
  <si>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</si>
  <si>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</si>
  <si>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</si>
  <si>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</si>
  <si>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</si>
  <si>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</si>
  <si>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</si>
  <si>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</si>
  <si>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</si>
  <si>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</si>
  <si>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</si>
  <si>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</si>
  <si>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</si>
  <si>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</si>
  <si>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</si>
  <si>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</si>
  <si>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</si>
  <si>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</si>
  <si>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</si>
  <si>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</si>
  <si>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</si>
  <si>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</si>
  <si>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</si>
  <si>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</si>
  <si>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</si>
  <si>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</si>
  <si>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</si>
  <si>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</si>
  <si>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</si>
  <si>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</si>
  <si>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</si>
  <si>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</si>
  <si>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</si>
  <si>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</si>
  <si>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</si>
  <si>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</si>
  <si>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</si>
  <si>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</si>
  <si>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</si>
  <si>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</si>
  <si>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</si>
  <si>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</si>
  <si>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</si>
  <si>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</si>
  <si>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</si>
  <si>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</si>
  <si>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</si>
  <si>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</si>
  <si>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</si>
  <si>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</si>
  <si>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</si>
  <si>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</si>
  <si>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</si>
  <si>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</si>
  <si>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</si>
  <si>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</si>
  <si>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</si>
  <si>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</si>
  <si>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</si>
  <si>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</si>
  <si>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</si>
  <si>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</si>
  <si>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</si>
  <si>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</si>
  <si>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</si>
  <si>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</si>
  <si>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</si>
  <si>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</si>
  <si>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</si>
  <si>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</si>
  <si>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</si>
  <si>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</si>
  <si>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</si>
  <si>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</si>
  <si>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</si>
  <si>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</si>
  <si>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</si>
  <si>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</si>
  <si>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</si>
  <si>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</si>
  <si>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</si>
  <si>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</si>
  <si>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</si>
  <si>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</si>
  <si>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</si>
  <si>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</si>
  <si>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</si>
  <si>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</si>
  <si>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</si>
  <si>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</si>
  <si>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</si>
  <si>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</si>
  <si>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</si>
  <si>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</si>
  <si>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</si>
  <si>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</si>
  <si>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</si>
  <si>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</si>
  <si>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</si>
  <si>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</si>
  <si>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</si>
  <si>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</si>
  <si>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</si>
  <si>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</si>
  <si>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</si>
  <si>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</si>
  <si>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</si>
  <si>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</si>
  <si>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</si>
  <si>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</si>
  <si>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</si>
  <si>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</si>
  <si>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</si>
  <si>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</si>
  <si>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</si>
  <si>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</si>
  <si>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</si>
  <si>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</si>
  <si>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</si>
  <si>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</si>
  <si>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</si>
  <si>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</si>
  <si>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</si>
  <si>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</si>
  <si>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</si>
  <si>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</si>
  <si>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</si>
  <si>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</si>
  <si>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</si>
  <si>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</si>
  <si>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</si>
  <si>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</si>
  <si>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</si>
  <si>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</si>
  <si>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</si>
  <si>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</si>
  <si>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</si>
  <si>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</si>
  <si>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</si>
  <si>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</si>
  <si>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</si>
  <si>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</si>
  <si>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</si>
  <si>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</si>
  <si>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</si>
  <si>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</si>
  <si>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</si>
  <si>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</si>
  <si>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</si>
  <si>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</si>
  <si>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</si>
  <si>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</si>
  <si>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</si>
  <si>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</si>
  <si>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</si>
  <si>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</si>
  <si>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</si>
  <si>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</si>
  <si>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</si>
  <si>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</si>
  <si>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</si>
  <si>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</si>
  <si>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</si>
  <si>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</si>
  <si>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</si>
  <si>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</si>
  <si>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</si>
  <si>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</si>
  <si>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</si>
  <si>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</si>
  <si>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</si>
  <si>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</si>
  <si>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</si>
  <si>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</si>
  <si>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</si>
  <si>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</si>
  <si>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</si>
  <si>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</si>
  <si>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</si>
  <si>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</si>
  <si>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</si>
  <si>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</si>
  <si>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</si>
  <si>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</si>
  <si>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</si>
  <si>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</si>
  <si>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</si>
  <si>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</si>
  <si>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</si>
  <si>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</si>
  <si>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</si>
  <si>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</si>
  <si>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</si>
  <si>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</si>
  <si>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</si>
  <si>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</si>
  <si>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</si>
  <si>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</si>
  <si>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</si>
  <si>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</si>
  <si>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</si>
  <si>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</si>
  <si>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</si>
  <si>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</si>
  <si>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</si>
  <si>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</si>
  <si>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</si>
  <si>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</si>
  <si>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</si>
  <si>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</si>
  <si>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</si>
  <si>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</si>
  <si>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</si>
  <si>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</si>
  <si>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</si>
  <si>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</si>
  <si>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</si>
  <si>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</si>
  <si>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</si>
  <si>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</si>
  <si>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</si>
  <si>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</si>
  <si>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</si>
  <si>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</si>
  <si>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</si>
  <si>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</si>
  <si>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</si>
  <si>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</si>
  <si>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</si>
  <si>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</si>
  <si>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</si>
  <si>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</si>
  <si>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</si>
  <si>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</si>
  <si>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</si>
  <si>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</si>
  <si>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</si>
  <si>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</si>
  <si>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</si>
  <si>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</si>
  <si>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</si>
  <si>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</si>
  <si>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</si>
  <si>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</si>
  <si>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</si>
  <si>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</si>
  <si>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</si>
  <si>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</si>
  <si>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</si>
  <si>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</si>
  <si>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</si>
  <si>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</si>
  <si>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</si>
  <si>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</si>
  <si>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</si>
  <si>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</si>
  <si>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</si>
  <si>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</si>
  <si>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</si>
  <si>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</si>
  <si>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</si>
  <si>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</si>
  <si>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</si>
  <si>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</si>
  <si>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</si>
  <si>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</si>
  <si>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</si>
  <si>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</si>
  <si>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</si>
  <si>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</si>
  <si>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</si>
  <si>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</si>
  <si>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</si>
  <si>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</si>
  <si>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</si>
  <si>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</si>
  <si>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</si>
  <si>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</si>
  <si>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</si>
  <si>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</si>
  <si>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</si>
  <si>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</si>
  <si>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</si>
  <si>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</si>
  <si>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</si>
  <si>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</si>
  <si>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</si>
  <si>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</si>
  <si>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</si>
  <si>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</si>
  <si>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</si>
  <si>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</si>
  <si>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</si>
  <si>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</si>
  <si>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</si>
  <si>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</si>
  <si>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</si>
  <si>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</si>
  <si>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</si>
  <si>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</si>
  <si>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</si>
  <si>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</si>
  <si>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</si>
  <si>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</si>
  <si>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</si>
  <si>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</si>
  <si>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</si>
  <si>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</si>
  <si>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</si>
  <si>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</si>
  <si>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</si>
  <si>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</si>
  <si>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</si>
  <si>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</si>
  <si>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</si>
  <si>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</si>
  <si>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</si>
  <si>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</si>
  <si>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</si>
  <si>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</si>
  <si>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</si>
  <si>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</si>
  <si>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</si>
  <si>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</si>
  <si>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</si>
  <si>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</si>
  <si>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</si>
  <si>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</si>
  <si>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</si>
  <si>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</si>
  <si>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</si>
  <si>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</si>
  <si>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</si>
  <si>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</si>
  <si>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</si>
  <si>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</si>
  <si>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</si>
  <si>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</si>
  <si>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</si>
  <si>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</si>
  <si>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</si>
  <si>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</si>
  <si>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</si>
  <si>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</si>
  <si>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</si>
  <si>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</si>
  <si>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</si>
  <si>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</si>
  <si>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</si>
  <si>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</si>
  <si>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</si>
  <si>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</si>
  <si>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</si>
  <si>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</si>
  <si>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</si>
  <si>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</si>
  <si>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</si>
  <si>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</si>
  <si>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</si>
  <si>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</si>
  <si>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</si>
  <si>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</si>
  <si>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</si>
  <si>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</si>
  <si>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</si>
  <si>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</si>
  <si>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</si>
  <si>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</si>
  <si>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</si>
  <si>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</si>
  <si>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</si>
  <si>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</si>
  <si>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</si>
  <si>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</si>
  <si>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</si>
  <si>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</si>
  <si>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</si>
  <si>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</si>
  <si>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</si>
  <si>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</si>
  <si>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</si>
  <si>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</si>
  <si>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</si>
  <si>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</si>
  <si>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</si>
  <si>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</si>
  <si>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</si>
  <si>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</si>
  <si>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</si>
  <si>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</si>
  <si>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</si>
  <si>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</si>
  <si>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</si>
  <si>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</si>
  <si>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</si>
  <si>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</si>
  <si>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</si>
  <si>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</si>
  <si>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</si>
  <si>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</si>
  <si>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</si>
  <si>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</si>
  <si>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</si>
  <si>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</si>
  <si>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</si>
  <si>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</si>
  <si>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</si>
  <si>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</si>
  <si>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</si>
  <si>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</si>
  <si>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</si>
  <si>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</si>
  <si>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</si>
  <si>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</si>
  <si>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</si>
  <si>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</si>
  <si>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</si>
  <si>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</si>
  <si>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</si>
  <si>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</si>
  <si>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</si>
  <si>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</si>
  <si>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</si>
  <si>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</si>
  <si>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</si>
  <si>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</si>
  <si>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</si>
  <si>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</si>
  <si>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</si>
  <si>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</si>
  <si>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</si>
  <si>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</si>
  <si>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</si>
  <si>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</si>
  <si>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</si>
  <si>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</si>
  <si>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</si>
  <si>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</si>
  <si>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</si>
  <si>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</si>
  <si>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</si>
  <si>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</si>
  <si>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</si>
  <si>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</si>
  <si>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</si>
  <si>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</si>
  <si>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</si>
  <si>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</si>
  <si>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</si>
  <si>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</si>
  <si>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</si>
  <si>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</si>
  <si>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</si>
  <si>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</si>
  <si>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</si>
  <si>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</si>
  <si>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</si>
  <si>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</si>
  <si>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</si>
  <si>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</si>
  <si>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</si>
  <si>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</si>
  <si>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</si>
  <si>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</si>
  <si>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</si>
  <si>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</si>
  <si>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</si>
  <si>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</si>
  <si>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</si>
  <si>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</si>
  <si>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</si>
  <si>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</si>
  <si>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</si>
  <si>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</si>
  <si>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</si>
  <si>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</si>
  <si>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</si>
  <si>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</si>
  <si>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</si>
  <si>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</si>
  <si>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</si>
  <si>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</si>
  <si>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</si>
  <si>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</si>
  <si>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</si>
  <si>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</si>
  <si>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</si>
  <si>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</si>
  <si>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</si>
  <si>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</si>
  <si>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</si>
  <si>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</si>
  <si>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</si>
  <si>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</si>
  <si>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</si>
  <si>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</si>
  <si>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</si>
  <si>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</si>
  <si>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</si>
  <si>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</si>
  <si>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</si>
  <si>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</si>
  <si>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</si>
  <si>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</si>
  <si>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</si>
  <si>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</si>
  <si>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</si>
  <si>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</si>
  <si>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</si>
  <si>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</si>
  <si>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</si>
  <si>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</si>
  <si>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</si>
  <si>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</si>
  <si>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</si>
  <si>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</si>
  <si>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</si>
  <si>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</si>
  <si>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</si>
  <si>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</si>
  <si>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</si>
  <si>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</si>
  <si>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</si>
  <si>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</si>
  <si>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</si>
  <si>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</si>
  <si>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</si>
  <si>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</si>
  <si>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</si>
  <si>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</si>
  <si>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</si>
  <si>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</si>
  <si>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</si>
  <si>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</si>
  <si>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</si>
  <si>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</si>
  <si>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</si>
  <si>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</si>
  <si>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</si>
  <si>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</si>
  <si>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</si>
  <si>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</si>
  <si>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</si>
  <si>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</si>
  <si>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</si>
  <si>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</si>
  <si>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</si>
  <si>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</si>
  <si>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</si>
  <si>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</si>
  <si>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</si>
  <si>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</si>
  <si>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</si>
  <si>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</si>
  <si>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</si>
  <si>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</si>
  <si>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</si>
  <si>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</si>
  <si>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</si>
  <si>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</si>
  <si>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</si>
  <si>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</si>
  <si>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</si>
  <si>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</si>
  <si>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</si>
  <si>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</si>
  <si>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</si>
  <si>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</si>
  <si>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</si>
  <si>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</si>
  <si>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</si>
  <si>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</si>
  <si>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</si>
  <si>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</si>
  <si>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</si>
  <si>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</si>
  <si>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</si>
  <si>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</si>
  <si>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</si>
  <si>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</si>
  <si>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</si>
  <si>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</si>
  <si>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</si>
  <si>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</si>
  <si>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</si>
  <si>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</si>
  <si>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</si>
  <si>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</si>
  <si>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</si>
  <si>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</si>
  <si>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</si>
  <si>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</si>
  <si>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</si>
  <si>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</si>
  <si>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</si>
  <si>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</si>
  <si>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</si>
  <si>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</si>
  <si>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</si>
  <si>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</si>
  <si>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</si>
  <si>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</si>
  <si>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</si>
  <si>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</si>
  <si>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</si>
  <si>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</si>
  <si>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</si>
  <si>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</si>
  <si>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</si>
  <si>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</si>
  <si>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</si>
  <si>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</si>
  <si>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</si>
  <si>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</si>
  <si>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</si>
  <si>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</si>
  <si>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</si>
  <si>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</si>
  <si>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</si>
  <si>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</si>
  <si>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</si>
  <si>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</si>
  <si>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</si>
  <si>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</si>
  <si>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</si>
  <si>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</si>
  <si>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</si>
  <si>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</si>
  <si>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</si>
  <si>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</si>
  <si>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</si>
  <si>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</si>
  <si>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</si>
  <si>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</si>
  <si>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</si>
  <si>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</si>
  <si>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</si>
  <si>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</si>
  <si>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</si>
  <si>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</si>
  <si>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</si>
  <si>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</si>
  <si>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</si>
  <si>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</si>
  <si>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</si>
  <si>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</si>
  <si>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</si>
  <si>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</si>
  <si>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</si>
  <si>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</si>
  <si>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</si>
  <si>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</si>
  <si>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</si>
  <si>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</si>
  <si>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</si>
  <si>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</si>
  <si>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</si>
  <si>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</si>
  <si>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</si>
  <si>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</si>
  <si>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</si>
  <si>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</si>
  <si>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</si>
  <si>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</si>
  <si>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</si>
  <si>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</si>
  <si>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</si>
  <si>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</si>
  <si>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</si>
  <si>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</si>
  <si>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</si>
  <si>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</si>
  <si>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</si>
  <si>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</si>
  <si>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</si>
  <si>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</si>
  <si>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</si>
  <si>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</si>
  <si>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</si>
  <si>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</si>
  <si>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</si>
  <si>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</si>
  <si>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</si>
  <si>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</si>
  <si>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</si>
  <si>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</si>
  <si>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</si>
  <si>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</si>
  <si>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</si>
  <si>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</si>
  <si>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</si>
  <si>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</si>
  <si>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</si>
  <si>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</si>
  <si>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</si>
  <si>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</si>
  <si>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</si>
  <si>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</si>
  <si>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</si>
  <si>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</si>
  <si>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</si>
  <si>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</si>
  <si>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</si>
  <si>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</si>
  <si>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</si>
  <si>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</si>
  <si>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</si>
  <si>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</si>
  <si>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</si>
  <si>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</si>
  <si>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</si>
  <si>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</si>
  <si>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</si>
  <si>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</si>
  <si>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</si>
  <si>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</si>
  <si>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</si>
  <si>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</si>
  <si>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</si>
  <si>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</si>
  <si>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</si>
  <si>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</si>
  <si>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</si>
  <si>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</si>
  <si>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</si>
  <si>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</si>
  <si>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</si>
  <si>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</si>
  <si>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</si>
  <si>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</si>
  <si>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</si>
  <si>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</si>
  <si>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</si>
  <si>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</si>
  <si>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</si>
  <si>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</si>
  <si>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</si>
  <si>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</si>
  <si>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</si>
  <si>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</si>
  <si>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</si>
  <si>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</si>
  <si>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</si>
  <si>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</si>
  <si>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</si>
  <si>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</si>
  <si>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</si>
  <si>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</si>
  <si>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</si>
  <si>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</si>
  <si>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</si>
  <si>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</si>
  <si>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</si>
  <si>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</si>
  <si>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</si>
  <si>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</si>
  <si>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</si>
  <si>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</si>
  <si>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</si>
  <si>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</si>
  <si>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</si>
  <si>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</si>
  <si>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</si>
  <si>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</si>
  <si>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</si>
  <si>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</si>
  <si>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</si>
  <si>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</si>
  <si>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</si>
  <si>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</si>
  <si>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</si>
  <si>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</si>
  <si>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</si>
  <si>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</si>
  <si>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</si>
  <si>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</si>
  <si>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</si>
  <si>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</si>
  <si>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</si>
  <si>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</si>
  <si>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</si>
  <si>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</si>
  <si>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</si>
  <si>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</si>
  <si>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</si>
  <si>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</si>
  <si>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</si>
  <si>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</si>
  <si>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</si>
  <si>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</si>
  <si>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</si>
  <si>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</si>
  <si>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</si>
  <si>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</si>
  <si>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</si>
  <si>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</si>
  <si>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</si>
  <si>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</si>
  <si>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</si>
  <si>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</si>
  <si>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</si>
  <si>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</si>
  <si>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</si>
  <si>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</si>
  <si>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</si>
  <si>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</si>
  <si>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</si>
  <si>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</si>
  <si>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</si>
  <si>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</si>
  <si>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</si>
  <si>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</si>
  <si>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</si>
  <si>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</si>
  <si>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</si>
  <si>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</si>
  <si>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</si>
  <si>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</si>
  <si>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</si>
  <si>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</si>
  <si>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</si>
  <si>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</si>
  <si>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</si>
  <si>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</si>
  <si>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</si>
  <si>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</si>
  <si>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</si>
  <si>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</si>
  <si>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</si>
  <si>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</si>
  <si>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</si>
  <si>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</si>
  <si>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</si>
  <si>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</si>
  <si>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</si>
  <si>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</si>
  <si>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</si>
  <si>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</si>
  <si>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</si>
  <si>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</si>
  <si>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</si>
  <si>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</si>
  <si>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</si>
  <si>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</si>
  <si>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</si>
  <si>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</si>
  <si>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</si>
  <si>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</si>
  <si>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</si>
  <si>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</si>
  <si>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</si>
  <si>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</si>
  <si>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</si>
  <si>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</si>
  <si>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</si>
  <si>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</si>
  <si>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</si>
  <si>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</si>
  <si>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</si>
  <si>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</si>
  <si>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</si>
  <si>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</si>
  <si>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</si>
  <si>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</si>
  <si>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</si>
  <si>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</si>
  <si>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</si>
  <si>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</si>
  <si>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</si>
  <si>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</si>
  <si>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</si>
  <si>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</si>
  <si>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</si>
  <si>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</si>
  <si>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</si>
  <si>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</si>
  <si>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</si>
  <si>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</si>
  <si>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</si>
  <si>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</si>
  <si>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</si>
  <si>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</si>
  <si>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</si>
  <si>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</si>
  <si>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</si>
  <si>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</si>
  <si>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</si>
  <si>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</si>
  <si>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</si>
  <si>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</si>
  <si>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</si>
  <si>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</si>
  <si>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</si>
  <si>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</si>
  <si>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</si>
  <si>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</si>
  <si>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</si>
  <si>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</si>
  <si>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</si>
  <si>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</si>
  <si>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</si>
  <si>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</si>
  <si>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</si>
  <si>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</si>
  <si>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</si>
  <si>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</si>
  <si>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</si>
  <si>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</si>
  <si>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</si>
  <si>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</si>
  <si>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</si>
  <si>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</si>
  <si>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</si>
  <si>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</si>
  <si>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</si>
  <si>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</si>
  <si>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</si>
  <si>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</si>
  <si>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</si>
  <si>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</si>
  <si>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</si>
  <si>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</si>
  <si>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</si>
  <si>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</si>
  <si>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</si>
  <si>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</si>
  <si>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</si>
  <si>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</si>
  <si>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</si>
  <si>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</si>
  <si>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</si>
  <si>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</si>
  <si>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</si>
  <si>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</si>
  <si>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</si>
  <si>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</si>
  <si>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</si>
  <si>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</si>
  <si>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</si>
  <si>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</si>
  <si>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</si>
  <si>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</si>
  <si>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</si>
  <si>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</si>
  <si>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</si>
  <si>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</si>
  <si>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</si>
  <si>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</si>
  <si>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</si>
  <si>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</si>
  <si>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</si>
  <si>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</si>
  <si>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</si>
  <si>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</si>
  <si>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</si>
  <si>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</si>
  <si>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</si>
  <si>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</si>
  <si>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</si>
  <si>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</si>
  <si>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</si>
  <si>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</si>
  <si>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</si>
  <si>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</si>
  <si>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</si>
  <si>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</si>
  <si>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</si>
  <si>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</si>
  <si>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</si>
  <si>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</si>
  <si>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</si>
  <si>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</si>
  <si>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</si>
  <si>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</si>
  <si>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</si>
  <si>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</si>
  <si>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</si>
  <si>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</si>
  <si>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</si>
  <si>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</si>
  <si>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</si>
  <si>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</si>
  <si>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</si>
  <si>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</si>
  <si>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</si>
  <si>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</si>
  <si>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</si>
  <si>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</si>
  <si>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</si>
  <si>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</si>
  <si>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</si>
  <si>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</si>
  <si>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</si>
  <si>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</si>
  <si>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</si>
  <si>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</si>
  <si>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</si>
  <si>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</si>
  <si>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</si>
  <si>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</si>
  <si>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</si>
  <si>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</si>
  <si>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</si>
  <si>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</si>
  <si>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</si>
  <si>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</si>
  <si>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</si>
  <si>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</si>
  <si>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</si>
  <si>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</si>
  <si>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</si>
  <si>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</si>
  <si>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</si>
  <si>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</si>
  <si>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</si>
  <si>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</si>
  <si>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</si>
  <si>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</si>
  <si>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</si>
  <si>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</si>
  <si>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</si>
  <si>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</si>
  <si>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</si>
  <si>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</si>
  <si>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</si>
  <si>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</si>
  <si>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</si>
  <si>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</si>
  <si>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</si>
  <si>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</si>
  <si>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</si>
  <si>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</si>
  <si>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</si>
  <si>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</si>
  <si>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</si>
  <si>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</si>
  <si>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</si>
  <si>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</si>
  <si>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</si>
  <si>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</si>
  <si>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</si>
  <si>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</si>
  <si>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</si>
  <si>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</si>
  <si>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</si>
  <si>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</si>
  <si>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</si>
  <si>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</si>
  <si>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</si>
  <si>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</si>
  <si>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</si>
  <si>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</si>
  <si>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</si>
  <si>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</si>
  <si>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</si>
  <si>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</si>
  <si>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</si>
  <si>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</si>
  <si>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</si>
  <si>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</si>
  <si>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</si>
  <si>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</si>
  <si>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</si>
  <si>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</si>
  <si>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</si>
  <si>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</si>
  <si>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</si>
  <si>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</si>
  <si>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</si>
  <si>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</si>
  <si>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</si>
  <si>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</si>
  <si>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</si>
  <si>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</si>
  <si>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</si>
  <si>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</si>
  <si>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</si>
  <si>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</si>
  <si>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</si>
  <si>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</si>
  <si>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</si>
  <si>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</si>
  <si>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</si>
  <si>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</si>
  <si>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</si>
  <si>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</si>
  <si>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</si>
  <si>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</si>
  <si>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</si>
  <si>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</si>
  <si>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</si>
  <si>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</si>
  <si>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</si>
  <si>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</si>
  <si>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</si>
  <si>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</si>
  <si>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</si>
  <si>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</si>
  <si>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</si>
  <si>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</si>
  <si>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</si>
  <si>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</si>
  <si>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</si>
  <si>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</si>
  <si>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</si>
  <si>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</si>
  <si>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</si>
  <si>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</si>
  <si>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</si>
  <si>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</si>
  <si>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</si>
  <si>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</si>
  <si>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</si>
  <si>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</si>
  <si>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</si>
  <si>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</si>
  <si>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</si>
  <si>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</si>
  <si>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</si>
  <si>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</si>
  <si>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</si>
  <si>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</si>
  <si>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</si>
  <si>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</si>
  <si>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</si>
  <si>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</si>
  <si>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</si>
  <si>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</si>
  <si>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</si>
  <si>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</si>
  <si>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</si>
  <si>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</si>
  <si>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</si>
  <si>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</si>
  <si>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</si>
  <si>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</si>
  <si>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</si>
  <si>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</si>
  <si>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</si>
  <si>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</si>
  <si>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</si>
  <si>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</si>
  <si>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</si>
  <si>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</si>
  <si>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</si>
  <si>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</si>
  <si>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</si>
  <si>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</si>
  <si>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</si>
  <si>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</si>
  <si>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</si>
  <si>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</si>
  <si>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</si>
  <si>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</si>
  <si>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</si>
  <si>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</si>
  <si>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</si>
  <si>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</si>
  <si>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</si>
  <si>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</si>
  <si>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</si>
  <si>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</si>
  <si>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</si>
  <si>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</si>
  <si>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</si>
  <si>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</si>
  <si>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</si>
  <si>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</si>
  <si>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</si>
  <si>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</si>
  <si>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</si>
  <si>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</si>
  <si>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</si>
  <si>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</si>
  <si>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</si>
  <si>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</si>
  <si>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</si>
  <si>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</si>
  <si>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</si>
  <si>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</si>
  <si>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</si>
  <si>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</si>
  <si>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</si>
  <si>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</si>
  <si>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</si>
  <si>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</si>
  <si>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</si>
  <si>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</si>
  <si>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</si>
  <si>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</si>
  <si>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</si>
  <si>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</si>
  <si>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</si>
  <si>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</si>
  <si>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</si>
  <si>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</si>
  <si>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</si>
  <si>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</si>
  <si>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</si>
  <si>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</si>
  <si>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</si>
  <si>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</si>
  <si>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</si>
  <si>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</si>
  <si>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</si>
  <si>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</si>
  <si>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</si>
  <si>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</si>
  <si>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</si>
  <si>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</si>
  <si>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</si>
  <si>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</si>
  <si>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</si>
  <si>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</si>
  <si>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</si>
  <si>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</si>
  <si>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</si>
  <si>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</si>
  <si>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</si>
  <si>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</si>
  <si>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</si>
  <si>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</si>
  <si>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</si>
  <si>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</si>
  <si>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</si>
  <si>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</si>
  <si>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</si>
  <si>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</si>
  <si>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</si>
  <si>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</si>
  <si>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</si>
  <si>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</si>
  <si>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</si>
  <si>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</si>
  <si>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</si>
  <si>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</si>
  <si>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</si>
  <si>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</si>
  <si>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</si>
  <si>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</si>
  <si>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</si>
  <si>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</si>
  <si>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</si>
  <si>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</si>
  <si>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</si>
  <si>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</si>
  <si>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</si>
  <si>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</si>
  <si>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</si>
  <si>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</si>
  <si>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</si>
  <si>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</si>
  <si>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</si>
  <si>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</si>
  <si>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</si>
  <si>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</si>
  <si>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</si>
  <si>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</si>
  <si>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</si>
  <si>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</si>
  <si>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</si>
  <si>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</si>
  <si>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</si>
  <si>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</si>
  <si>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</si>
  <si>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</si>
  <si>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</si>
  <si>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</si>
  <si>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</si>
  <si>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</si>
  <si>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</si>
  <si>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</si>
  <si>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</si>
  <si>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</si>
  <si>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</si>
  <si>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</si>
  <si>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</si>
  <si>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</si>
  <si>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</si>
  <si>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</si>
  <si>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</si>
  <si>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</si>
  <si>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</si>
  <si>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</si>
  <si>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</si>
  <si>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</si>
  <si>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</si>
  <si>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</si>
  <si>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</si>
  <si>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</si>
  <si>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</si>
  <si>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</si>
  <si>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</si>
  <si>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</si>
  <si>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</si>
  <si>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</si>
  <si>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</si>
  <si>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</si>
  <si>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</si>
  <si>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</si>
  <si>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</si>
  <si>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</si>
  <si>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</si>
  <si>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</si>
  <si>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</si>
  <si>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</si>
  <si>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</si>
  <si>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</si>
  <si>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</si>
  <si>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</si>
  <si>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</si>
  <si>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</si>
  <si>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</si>
  <si>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</si>
  <si>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</si>
  <si>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</si>
  <si>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</si>
  <si>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</si>
  <si>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</si>
  <si>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</si>
  <si>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</si>
  <si>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</si>
  <si>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</si>
  <si>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</si>
  <si>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</si>
  <si>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</si>
  <si>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</si>
  <si>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</si>
  <si>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</si>
  <si>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</si>
  <si>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</si>
  <si>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</si>
  <si>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</si>
  <si>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</si>
  <si>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</si>
  <si>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</si>
  <si>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</si>
  <si>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</si>
  <si>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</si>
  <si>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</si>
  <si>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</si>
  <si>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</si>
  <si>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</si>
  <si>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</si>
  <si>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</si>
  <si>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</si>
  <si>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</si>
  <si>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</si>
  <si>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</si>
  <si>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</si>
  <si>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</si>
  <si>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</si>
  <si>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</si>
  <si>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</si>
  <si>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</si>
  <si>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</si>
  <si>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</si>
  <si>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</si>
  <si>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</si>
  <si>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</si>
  <si>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</si>
  <si>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</si>
  <si>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</si>
  <si>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</si>
  <si>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</si>
  <si>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</si>
  <si>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</si>
  <si>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</si>
  <si>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</si>
  <si>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</si>
  <si>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</si>
  <si>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</si>
  <si>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</si>
  <si>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</si>
  <si>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</si>
  <si>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</si>
  <si>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</si>
  <si>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</si>
  <si>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</si>
  <si>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</si>
  <si>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</si>
  <si>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</si>
  <si>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</si>
  <si>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</si>
  <si>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</si>
  <si>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</si>
  <si>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</si>
  <si>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</si>
  <si>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</si>
  <si>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</si>
  <si>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</si>
  <si>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</si>
  <si>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</si>
  <si>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</si>
  <si>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</si>
  <si>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</si>
  <si>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</si>
  <si>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</si>
  <si>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</si>
  <si>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</si>
  <si>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</si>
  <si>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</si>
  <si>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</si>
  <si>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</si>
  <si>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</si>
  <si>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</si>
  <si>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</si>
  <si>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</si>
  <si>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</si>
  <si>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</si>
  <si>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</si>
  <si>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</si>
  <si>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</si>
  <si>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</si>
  <si>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</si>
  <si>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</si>
  <si>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</si>
  <si>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</si>
  <si>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</si>
  <si>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</si>
  <si>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</si>
  <si>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</si>
  <si>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</si>
  <si>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</si>
  <si>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</si>
  <si>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</si>
  <si>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</si>
  <si>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</si>
  <si>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</si>
  <si>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</si>
  <si>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</si>
  <si>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</si>
  <si>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</si>
  <si>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</si>
  <si>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</si>
  <si>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</si>
  <si>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</si>
  <si>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</si>
  <si>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</si>
  <si>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</si>
  <si>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</si>
  <si>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</si>
  <si>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</si>
  <si>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</si>
  <si>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</si>
  <si>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</si>
  <si>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</si>
  <si>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</si>
  <si>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</si>
  <si>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</si>
  <si>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</si>
  <si>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</si>
  <si>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</si>
  <si>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</si>
  <si>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</si>
  <si>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</si>
  <si>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</si>
  <si>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</si>
  <si>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</si>
  <si>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</si>
  <si>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</si>
  <si>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</si>
  <si>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</si>
  <si>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</si>
  <si>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</si>
  <si>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</si>
  <si>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</si>
  <si>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</si>
  <si>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</si>
  <si>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</si>
  <si>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</si>
  <si>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</si>
  <si>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</si>
  <si>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</si>
  <si>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</si>
  <si>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</si>
  <si>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</si>
  <si>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</si>
  <si>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</si>
  <si>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</si>
  <si>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</si>
  <si>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</si>
  <si>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</si>
  <si>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</si>
  <si>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</si>
  <si>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</si>
  <si>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</si>
  <si>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</si>
  <si>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</si>
  <si>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</si>
  <si>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</si>
  <si>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</si>
  <si>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</si>
  <si>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</si>
  <si>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</si>
  <si>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</si>
  <si>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</si>
  <si>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</si>
  <si>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</si>
  <si>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</si>
  <si>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</si>
  <si>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</si>
  <si>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</si>
  <si>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</si>
  <si>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</si>
  <si>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</si>
  <si>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</si>
  <si>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</si>
  <si>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</si>
  <si>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</si>
  <si>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</si>
  <si>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</si>
  <si>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</si>
  <si>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</si>
  <si>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</si>
  <si>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</si>
  <si>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</si>
  <si>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</si>
  <si>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</si>
  <si>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</si>
  <si>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</si>
  <si>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</si>
  <si>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</si>
  <si>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</si>
  <si>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</si>
  <si>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</si>
  <si>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</si>
  <si>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</si>
  <si>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</si>
  <si>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</si>
  <si>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</si>
  <si>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</si>
  <si>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</si>
  <si>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</si>
  <si>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</si>
  <si>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</si>
  <si>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</si>
  <si>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</si>
  <si>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</si>
  <si>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</si>
  <si>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</si>
  <si>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</si>
  <si>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</si>
  <si>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</si>
  <si>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</si>
  <si>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</si>
  <si>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</si>
  <si>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</si>
  <si>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</si>
  <si>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</si>
  <si>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</si>
  <si>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</si>
  <si>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</si>
  <si>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</si>
  <si>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</si>
  <si>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</si>
  <si>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</si>
  <si>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</si>
  <si>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</si>
  <si>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</si>
  <si>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</si>
  <si>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</si>
  <si>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</si>
  <si>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</si>
  <si>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</si>
  <si>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</si>
  <si>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</si>
  <si>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</si>
  <si>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</si>
  <si>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</si>
  <si>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</si>
  <si>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</si>
  <si>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</si>
  <si>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</si>
  <si>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</si>
  <si>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</si>
  <si>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</si>
  <si>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</si>
  <si>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</si>
  <si>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</si>
  <si>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</si>
  <si>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</si>
  <si>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</si>
  <si>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</si>
  <si>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</si>
  <si>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</si>
  <si>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</si>
  <si>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</si>
  <si>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</si>
  <si>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</si>
  <si>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</si>
  <si>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</si>
  <si>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</si>
  <si>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</si>
  <si>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</si>
  <si>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</si>
  <si>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</si>
  <si>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</si>
  <si>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</si>
  <si>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</si>
  <si>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</si>
  <si>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</si>
  <si>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</si>
  <si>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</si>
  <si>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</si>
  <si>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</si>
  <si>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</si>
  <si>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</si>
  <si>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</si>
  <si>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</si>
  <si>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</si>
  <si>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</si>
  <si>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</si>
  <si>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</si>
  <si>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</si>
  <si>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</si>
  <si>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</si>
  <si>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</si>
  <si>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</si>
  <si>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</si>
  <si>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</si>
  <si>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</si>
  <si>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</si>
  <si>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</si>
  <si>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</si>
  <si>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</si>
  <si>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</si>
  <si>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</si>
  <si>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</si>
  <si>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</si>
  <si>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</si>
  <si>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</si>
  <si>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</si>
  <si>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</si>
  <si>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</si>
  <si>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</si>
  <si>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</si>
  <si>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</si>
  <si>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</si>
  <si>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</si>
  <si>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</si>
  <si>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</si>
  <si>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</si>
  <si>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</si>
  <si>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</si>
  <si>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</si>
  <si>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</si>
  <si>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</si>
  <si>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</si>
  <si>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</si>
  <si>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</si>
  <si>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</si>
  <si>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</si>
  <si>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</si>
  <si>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</si>
  <si>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</si>
  <si>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</si>
  <si>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</si>
  <si>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</si>
  <si>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</si>
  <si>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</si>
  <si>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</si>
  <si>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</si>
  <si>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</si>
  <si>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</si>
  <si>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</si>
  <si>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</si>
  <si>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</si>
  <si>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</si>
  <si>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</si>
  <si>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</si>
  <si>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</si>
  <si>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</si>
  <si>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</si>
  <si>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</si>
  <si>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</si>
  <si>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</si>
  <si>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</si>
  <si>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</si>
  <si>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</si>
  <si>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</si>
  <si>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</si>
  <si>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</si>
  <si>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</si>
  <si>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</si>
  <si>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</si>
  <si>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</si>
  <si>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</si>
  <si>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</si>
  <si>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</si>
  <si>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</si>
  <si>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</si>
  <si>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</si>
  <si>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</si>
  <si>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</si>
  <si>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</si>
  <si>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</si>
  <si>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</si>
  <si>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</si>
  <si>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</si>
  <si>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</si>
  <si>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</si>
  <si>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</si>
  <si>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</si>
  <si>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</si>
  <si>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</si>
  <si>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</si>
  <si>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</si>
  <si>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</si>
  <si>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</si>
  <si>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</si>
  <si>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</si>
  <si>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</si>
  <si>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</si>
  <si>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</si>
  <si>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</si>
  <si>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</si>
  <si>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</si>
  <si>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</si>
  <si>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</si>
  <si>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</si>
  <si>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</si>
  <si>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</si>
  <si>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</si>
  <si>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</si>
  <si>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</si>
  <si>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</si>
  <si>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</si>
  <si>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</si>
  <si>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</si>
  <si>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</si>
  <si>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</si>
  <si>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</si>
  <si>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</si>
  <si>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</si>
  <si>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</si>
  <si>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</si>
  <si>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</si>
  <si>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</si>
  <si>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</si>
  <si>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</si>
  <si>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</si>
  <si>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</si>
  <si>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</si>
  <si>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</si>
  <si>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</si>
  <si>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</si>
  <si>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</si>
  <si>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</si>
  <si>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</si>
  <si>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</si>
  <si>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</si>
  <si>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</si>
  <si>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</si>
  <si>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</si>
  <si>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</si>
  <si>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</si>
  <si>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</si>
  <si>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</si>
  <si>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</si>
  <si>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</si>
  <si>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</si>
  <si>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</si>
  <si>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</si>
  <si>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</si>
  <si>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</si>
  <si>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</si>
  <si>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</si>
  <si>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</si>
  <si>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</si>
  <si>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</si>
  <si>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</si>
  <si>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</si>
  <si>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</si>
  <si>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</si>
  <si>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</si>
  <si>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</si>
  <si>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</si>
  <si>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</si>
  <si>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</si>
  <si>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</si>
  <si>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</si>
  <si>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</si>
  <si>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</si>
  <si>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</si>
  <si>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</si>
  <si>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</si>
  <si>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</si>
  <si>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</si>
  <si>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</si>
  <si>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</si>
  <si>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</si>
  <si>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</si>
  <si>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</si>
  <si>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</si>
  <si>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</si>
  <si>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</si>
  <si>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</si>
  <si>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</si>
  <si>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</si>
  <si>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</si>
  <si>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</si>
  <si>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</si>
  <si>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</si>
  <si>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</si>
  <si>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</si>
  <si>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</si>
  <si>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</si>
  <si>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</si>
  <si>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</si>
  <si>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</si>
  <si>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</si>
  <si>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</si>
  <si>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</si>
  <si>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</si>
  <si>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</si>
  <si>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</si>
  <si>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</si>
  <si>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</si>
  <si>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</si>
  <si>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</si>
  <si>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</si>
  <si>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</si>
  <si>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</si>
  <si>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</si>
  <si>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</si>
  <si>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</si>
  <si>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</si>
  <si>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</si>
  <si>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</si>
  <si>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</si>
  <si>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</si>
  <si>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</si>
  <si>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</si>
  <si>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</si>
  <si>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</si>
  <si>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</si>
  <si>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</si>
  <si>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</si>
  <si>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</si>
  <si>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</si>
  <si>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</si>
  <si>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</si>
  <si>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</si>
  <si>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</si>
  <si>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</si>
  <si>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</si>
  <si>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</si>
  <si>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</si>
  <si>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</si>
  <si>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</si>
  <si>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</si>
  <si>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</si>
  <si>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</si>
  <si>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</si>
  <si>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</si>
  <si>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</si>
  <si>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</si>
  <si>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</si>
  <si>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</si>
  <si>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</si>
  <si>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</si>
  <si>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</si>
  <si>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</si>
  <si>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</si>
  <si>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</si>
  <si>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</si>
  <si>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</si>
  <si>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</si>
  <si>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</si>
  <si>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</si>
  <si>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</si>
  <si>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</si>
  <si>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</si>
  <si>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</si>
  <si>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</si>
  <si>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</si>
  <si>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</si>
  <si>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</si>
  <si>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</si>
  <si>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</si>
  <si>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</si>
  <si>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</si>
  <si>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</si>
  <si>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</si>
  <si>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</si>
  <si>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</si>
  <si>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</si>
  <si>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</si>
  <si>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</si>
  <si>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</si>
  <si>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</si>
  <si>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</si>
  <si>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</si>
  <si>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</si>
  <si>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</si>
  <si>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</si>
  <si>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</si>
  <si>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</si>
  <si>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</si>
  <si>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</si>
  <si>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</si>
  <si>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</si>
  <si>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</si>
  <si>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</si>
  <si>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</si>
  <si>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</si>
  <si>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</si>
  <si>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</si>
  <si>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</si>
  <si>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</si>
  <si>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</si>
  <si>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</si>
  <si>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</si>
  <si>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</si>
  <si>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</si>
  <si>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</si>
  <si>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</si>
  <si>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</si>
  <si>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</si>
  <si>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</si>
  <si>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</si>
  <si>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</si>
  <si>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</si>
  <si>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</si>
  <si>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</si>
  <si>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</si>
  <si>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</si>
  <si>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</si>
  <si>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</si>
  <si>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</si>
  <si>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</si>
  <si>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</si>
  <si>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</si>
  <si>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</si>
  <si>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</si>
  <si>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</si>
  <si>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</si>
  <si>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</si>
  <si>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</si>
  <si>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</si>
  <si>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</si>
  <si>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</si>
  <si>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</si>
  <si>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</si>
  <si>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</si>
  <si>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</si>
  <si>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</si>
  <si>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</si>
  <si>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</si>
  <si>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</si>
  <si>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</si>
  <si>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</si>
  <si>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</si>
  <si>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</si>
  <si>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</si>
  <si>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</si>
  <si>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</si>
  <si>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</si>
  <si>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</si>
  <si>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</si>
  <si>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</si>
  <si>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</si>
  <si>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</si>
  <si>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</si>
  <si>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</si>
  <si>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</si>
  <si>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</si>
  <si>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</si>
  <si>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</si>
  <si>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</si>
  <si>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</si>
  <si>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</si>
  <si>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</si>
  <si>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</si>
  <si>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</si>
  <si>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</si>
  <si>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</si>
  <si>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</si>
  <si>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</si>
  <si>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</si>
  <si>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</si>
  <si>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</si>
  <si>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</si>
  <si>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</si>
  <si>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</si>
  <si>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</si>
  <si>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</si>
  <si>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</si>
  <si>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</si>
  <si>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</si>
  <si>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</si>
  <si>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</si>
  <si>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</si>
  <si>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</si>
  <si>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</si>
  <si>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</si>
  <si>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</si>
  <si>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</si>
  <si>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</si>
  <si>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</si>
  <si>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</si>
  <si>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</si>
  <si>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</si>
  <si>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</si>
  <si>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</si>
  <si>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</si>
  <si>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</si>
  <si>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</si>
  <si>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</si>
  <si>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</si>
  <si>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</si>
  <si>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</si>
  <si>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</si>
  <si>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</si>
  <si>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</si>
  <si>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</si>
  <si>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</si>
  <si>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</si>
  <si>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</si>
  <si>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</si>
  <si>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</si>
  <si>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</si>
  <si>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</si>
  <si>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</si>
  <si>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</si>
  <si>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</si>
  <si>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</si>
  <si>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</si>
  <si>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</si>
  <si>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</si>
  <si>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</si>
  <si>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</si>
  <si>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</si>
  <si>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</si>
  <si>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</si>
  <si>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</si>
  <si>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</si>
  <si>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</si>
  <si>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</si>
  <si>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</si>
  <si>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</si>
  <si>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</si>
  <si>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</si>
  <si>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</si>
  <si>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</si>
  <si>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</si>
  <si>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</si>
  <si>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</si>
  <si>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</si>
  <si>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</si>
  <si>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</si>
  <si>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</si>
  <si>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</si>
  <si>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</si>
  <si>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</si>
  <si>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</si>
  <si>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</si>
  <si>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</si>
  <si>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</si>
  <si>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</si>
  <si>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</si>
  <si>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</si>
  <si>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</si>
  <si>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</si>
  <si>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</si>
  <si>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</si>
  <si>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</si>
  <si>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</si>
  <si>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</si>
  <si>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</si>
  <si>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</si>
  <si>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</si>
  <si>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</si>
  <si>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</si>
  <si>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</si>
  <si>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</si>
  <si>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</si>
  <si>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</si>
  <si>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</si>
  <si>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</si>
  <si>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</si>
  <si>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</si>
  <si>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</si>
  <si>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</si>
  <si>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</si>
  <si>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</si>
  <si>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</si>
  <si>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</si>
  <si>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</si>
  <si>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</si>
  <si>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</si>
  <si>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</si>
  <si>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</si>
  <si>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</si>
  <si>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</si>
  <si>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</si>
  <si>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</si>
  <si>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</si>
  <si>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</si>
  <si>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</si>
  <si>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</si>
  <si>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</si>
  <si>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</si>
  <si>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</si>
  <si>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</si>
  <si>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</si>
  <si>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</si>
  <si>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</si>
  <si>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</si>
  <si>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</si>
  <si>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</si>
  <si>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</si>
  <si>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</si>
  <si>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</si>
  <si>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</si>
  <si>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</si>
  <si>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</si>
  <si>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</si>
  <si>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</si>
  <si>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</si>
  <si>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</si>
  <si>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</si>
  <si>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</si>
  <si>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</si>
  <si>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</si>
  <si>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</si>
  <si>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</si>
  <si>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</si>
  <si>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</si>
  <si>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</si>
  <si>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</si>
  <si>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</si>
  <si>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</si>
  <si>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</si>
  <si>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</si>
  <si>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</si>
  <si>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</si>
  <si>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</si>
  <si>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</si>
  <si>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</si>
  <si>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</si>
  <si>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</si>
  <si>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</si>
  <si>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</si>
  <si>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</si>
  <si>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</si>
  <si>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</si>
  <si>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</si>
  <si>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</si>
  <si>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</si>
  <si>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</si>
  <si>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</si>
  <si>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</si>
  <si>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</si>
  <si>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</si>
  <si>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</si>
  <si>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</si>
  <si>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</si>
  <si>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</si>
  <si>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</si>
  <si>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</si>
  <si>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</si>
  <si>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</si>
  <si>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</si>
  <si>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</si>
  <si>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</si>
  <si>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</si>
  <si>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</si>
  <si>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</si>
  <si>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</si>
  <si>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</si>
  <si>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</si>
  <si>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</si>
  <si>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</si>
  <si>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</si>
  <si>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</si>
  <si>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</si>
  <si>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</si>
  <si>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</si>
  <si>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</si>
  <si>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</si>
  <si>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</si>
  <si>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</si>
  <si>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</si>
  <si>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</si>
  <si>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</si>
  <si>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</si>
  <si>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</si>
  <si>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</si>
  <si>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</si>
  <si>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</si>
  <si>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</si>
  <si>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</si>
  <si>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</si>
  <si>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</si>
  <si>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</si>
  <si>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</si>
  <si>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</si>
  <si>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</si>
  <si>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</si>
  <si>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</si>
  <si>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</si>
  <si>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</si>
  <si>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</si>
  <si>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</si>
  <si>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</si>
  <si>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</si>
  <si>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</si>
  <si>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</si>
  <si>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</si>
  <si>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</si>
  <si>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</si>
  <si>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</si>
  <si>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</si>
  <si>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</si>
  <si>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</si>
  <si>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</si>
  <si>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</si>
  <si>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</si>
  <si>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</si>
  <si>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</si>
  <si>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</si>
  <si>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</si>
  <si>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</si>
  <si>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</si>
  <si>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</si>
  <si>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</si>
  <si>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</si>
  <si>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</si>
  <si>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</si>
  <si>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</si>
  <si>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</si>
  <si>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</si>
  <si>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</si>
  <si>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</si>
  <si>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</si>
  <si>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</si>
  <si>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</si>
  <si>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</si>
  <si>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</si>
  <si>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</si>
  <si>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</si>
  <si>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</si>
  <si>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</si>
  <si>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</si>
  <si>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</si>
  <si>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</si>
  <si>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</si>
  <si>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</si>
  <si>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</si>
  <si>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</si>
  <si>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</si>
  <si>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</si>
  <si>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</si>
  <si>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</si>
  <si>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</si>
  <si>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</si>
  <si>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</si>
  <si>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</si>
  <si>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</si>
  <si>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</si>
  <si>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</si>
  <si>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</si>
  <si>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</si>
  <si>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</si>
  <si>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</si>
  <si>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</si>
  <si>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</si>
  <si>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</si>
  <si>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</si>
  <si>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</si>
  <si>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</si>
  <si>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</si>
  <si>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</si>
  <si>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</si>
  <si>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</si>
  <si>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</si>
  <si>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</si>
  <si>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</si>
  <si>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</si>
  <si>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</si>
  <si>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</si>
  <si>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</si>
  <si>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</si>
  <si>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</si>
  <si>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</si>
  <si>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</si>
  <si>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</si>
  <si>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</si>
  <si>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</si>
  <si>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</si>
  <si>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</si>
  <si>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</si>
  <si>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</si>
  <si>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</si>
  <si>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</si>
  <si>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</si>
  <si>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</si>
  <si>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</si>
  <si>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</si>
  <si>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</si>
  <si>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</si>
  <si>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</si>
  <si>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</si>
  <si>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</si>
  <si>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</si>
  <si>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</si>
  <si>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</si>
  <si>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</si>
  <si>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</si>
  <si>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</si>
  <si>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</si>
  <si>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</si>
  <si>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</si>
  <si>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</si>
  <si>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</si>
  <si>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</si>
  <si>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</si>
  <si>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</si>
  <si>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</si>
  <si>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</si>
  <si>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</si>
  <si>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</si>
  <si>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</si>
  <si>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</si>
  <si>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</si>
  <si>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</si>
  <si>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</si>
  <si>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</si>
  <si>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</si>
  <si>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</si>
  <si>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</si>
  <si>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</si>
  <si>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</si>
  <si>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</si>
  <si>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</si>
  <si>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</si>
  <si>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</si>
  <si>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</si>
  <si>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</si>
  <si>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</si>
  <si>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</si>
  <si>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</si>
  <si>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</si>
  <si>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</si>
  <si>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</si>
  <si>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</si>
  <si>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</si>
  <si>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</si>
  <si>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</si>
  <si>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</si>
  <si>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</si>
  <si>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</si>
  <si>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</si>
  <si>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</si>
  <si>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</si>
  <si>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</si>
  <si>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</si>
  <si>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</si>
  <si>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</si>
  <si>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</si>
  <si>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</si>
  <si>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</si>
  <si>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</si>
  <si>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</si>
  <si>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</si>
  <si>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</si>
  <si>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</si>
  <si>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</si>
  <si>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</si>
  <si>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</si>
  <si>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</si>
  <si>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</si>
  <si>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</si>
  <si>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</si>
  <si>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</si>
  <si>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</si>
  <si>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</si>
  <si>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</si>
  <si>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</si>
  <si>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</si>
  <si>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</si>
  <si>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</si>
  <si>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</si>
  <si>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</si>
  <si>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</si>
  <si>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</si>
  <si>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</si>
  <si>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</si>
  <si>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</si>
  <si>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</si>
  <si>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</si>
  <si>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</si>
  <si>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</si>
  <si>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</si>
  <si>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</si>
  <si>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</si>
  <si>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</si>
  <si>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</si>
  <si>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</si>
  <si>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</si>
  <si>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</si>
  <si>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</si>
  <si>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</si>
  <si>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</si>
  <si>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</si>
  <si>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</si>
  <si>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</si>
  <si>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</si>
  <si>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</si>
  <si>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</si>
  <si>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</si>
  <si>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</si>
  <si>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</si>
  <si>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</si>
  <si>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</si>
  <si>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</si>
  <si>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</si>
  <si>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</si>
  <si>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</si>
  <si>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</si>
  <si>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</si>
  <si>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</si>
  <si>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</si>
  <si>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</si>
  <si>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</si>
  <si>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</si>
  <si>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</si>
  <si>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</si>
  <si>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</si>
  <si>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</si>
  <si>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</si>
  <si>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</si>
  <si>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</si>
  <si>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</si>
  <si>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</si>
  <si>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</si>
  <si>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</si>
  <si>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</si>
  <si>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</si>
  <si>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</si>
  <si>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</si>
  <si>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</si>
  <si>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</si>
  <si>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</si>
  <si>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</si>
  <si>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</si>
  <si>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</si>
  <si>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</si>
  <si>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</si>
  <si>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</si>
  <si>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</si>
  <si>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</si>
  <si>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</si>
  <si>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</si>
  <si>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</si>
  <si>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</si>
  <si>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</si>
  <si>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</si>
  <si>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</si>
  <si>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</si>
  <si>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</si>
  <si>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</si>
  <si>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</si>
  <si>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</si>
  <si>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</si>
  <si>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</si>
  <si>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</si>
  <si>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</si>
  <si>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</si>
  <si>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</si>
  <si>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</si>
  <si>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</si>
  <si>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</si>
  <si>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</si>
  <si>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</si>
  <si>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</si>
  <si>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</si>
  <si>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</si>
  <si>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</si>
  <si>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</si>
  <si>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</si>
  <si>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</si>
  <si>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</si>
  <si>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</si>
  <si>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</si>
  <si>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</si>
  <si>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</si>
  <si>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</si>
  <si>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</si>
  <si>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</si>
  <si>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</si>
  <si>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</si>
  <si>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</si>
  <si>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</si>
  <si>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</si>
  <si>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</si>
  <si>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</si>
  <si>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</si>
  <si>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</si>
  <si>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</si>
  <si>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</si>
  <si>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</si>
  <si>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</si>
  <si>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</si>
  <si>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</si>
  <si>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</si>
  <si>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</si>
  <si>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</si>
  <si>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</si>
  <si>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</si>
  <si>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</si>
  <si>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</si>
  <si>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</si>
  <si>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</si>
  <si>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</si>
  <si>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</si>
  <si>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</si>
  <si>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</si>
  <si>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</si>
  <si>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</si>
  <si>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</si>
  <si>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</si>
  <si>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</si>
  <si>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</si>
  <si>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</si>
  <si>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</si>
  <si>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</si>
  <si>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</si>
  <si>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</si>
  <si>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</si>
  <si>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</si>
  <si>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</si>
  <si>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</si>
  <si>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</si>
  <si>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</si>
  <si>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</si>
  <si>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</si>
  <si>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</si>
  <si>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</si>
  <si>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</si>
  <si>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</si>
  <si>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</si>
  <si>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</si>
  <si>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</si>
  <si>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</si>
  <si>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</si>
  <si>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</si>
  <si>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</si>
  <si>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</si>
  <si>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</si>
  <si>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</si>
  <si>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</si>
  <si>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</si>
  <si>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</si>
  <si>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</si>
  <si>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</si>
  <si>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</si>
  <si>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</si>
  <si>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</si>
  <si>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</si>
  <si>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</si>
  <si>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</si>
  <si>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</si>
  <si>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</si>
  <si>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</si>
  <si>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</si>
  <si>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</si>
  <si>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</si>
  <si>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</si>
  <si>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</si>
  <si>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</si>
  <si>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</si>
  <si>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</si>
  <si>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</si>
  <si>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</si>
  <si>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</si>
  <si>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</si>
  <si>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</si>
  <si>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</si>
  <si>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</si>
  <si>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</si>
  <si>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</si>
  <si>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</si>
  <si>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</si>
  <si>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</si>
  <si>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</si>
  <si>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</si>
  <si>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</si>
  <si>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</si>
  <si>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</si>
  <si>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</si>
  <si>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</si>
  <si>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</si>
  <si>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</si>
  <si>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</si>
  <si>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</si>
  <si>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</si>
  <si>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</si>
  <si>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</si>
  <si>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</si>
  <si>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</si>
  <si>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</si>
  <si>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</si>
  <si>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</si>
  <si>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</si>
  <si>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</si>
  <si>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</si>
  <si>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</si>
  <si>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</si>
  <si>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</si>
  <si>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</si>
  <si>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</si>
  <si>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</si>
  <si>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</si>
  <si>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</si>
  <si>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</si>
  <si>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</si>
  <si>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</si>
  <si>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</si>
  <si>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</si>
  <si>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</si>
  <si>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</si>
  <si>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</si>
  <si>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</si>
  <si>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</si>
  <si>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</si>
  <si>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</si>
  <si>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</si>
  <si>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</si>
  <si>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</si>
  <si>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</si>
  <si>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</si>
  <si>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</si>
  <si>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</si>
  <si>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</si>
  <si>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</si>
  <si>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</si>
  <si>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</si>
  <si>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</si>
  <si>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</si>
  <si>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</si>
  <si>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</si>
  <si>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</si>
  <si>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</si>
  <si>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</si>
  <si>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</si>
  <si>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</si>
  <si>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</si>
  <si>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</si>
  <si>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</si>
  <si>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</si>
  <si>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</si>
  <si>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</si>
  <si>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</si>
  <si>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</si>
  <si>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</si>
  <si>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</si>
  <si>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</si>
  <si>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</si>
  <si>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</si>
  <si>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</si>
  <si>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</si>
  <si>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</si>
  <si>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</si>
  <si>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</si>
  <si>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</si>
  <si>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</si>
  <si>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</si>
  <si>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</si>
  <si>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</si>
  <si>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</si>
  <si>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</si>
  <si>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</si>
  <si>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</si>
  <si>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</si>
  <si>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</si>
  <si>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</si>
  <si>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</si>
  <si>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</si>
  <si>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</si>
  <si>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</si>
  <si>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</si>
  <si>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</si>
  <si>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</si>
  <si>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</si>
  <si>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</si>
  <si>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</si>
  <si>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</si>
  <si>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</si>
  <si>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</si>
  <si>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</si>
  <si>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</si>
  <si>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</si>
  <si>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</si>
  <si>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</si>
  <si>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</si>
  <si>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</si>
  <si>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</si>
  <si>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</si>
  <si>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</si>
  <si>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</si>
  <si>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</si>
  <si>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</si>
  <si>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</si>
  <si>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</si>
  <si>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</si>
  <si>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</si>
  <si>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</si>
  <si>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</si>
  <si>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</si>
  <si>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</si>
  <si>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</si>
  <si>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</si>
  <si>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</si>
  <si>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</si>
  <si>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</si>
  <si>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</si>
  <si>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</si>
  <si>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</si>
  <si>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</si>
  <si>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</si>
  <si>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</si>
  <si>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</si>
  <si>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</si>
  <si>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</si>
  <si>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</si>
  <si>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</si>
  <si>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</si>
  <si>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</si>
  <si>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</si>
  <si>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</si>
  <si>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</si>
  <si>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</si>
  <si>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</si>
  <si>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</si>
  <si>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</si>
  <si>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</si>
  <si>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</si>
  <si>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</si>
  <si>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</si>
  <si>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</si>
  <si>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</si>
  <si>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</si>
  <si>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</si>
  <si>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</si>
  <si>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</si>
  <si>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</si>
  <si>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</si>
  <si>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</si>
  <si>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</si>
  <si>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</si>
  <si>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</si>
  <si>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</si>
  <si>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</si>
  <si>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</si>
  <si>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</si>
  <si>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</si>
  <si>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</si>
  <si>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</si>
  <si>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</si>
  <si>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</si>
  <si>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</si>
  <si>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</si>
  <si>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</si>
  <si>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</si>
  <si>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</si>
  <si>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</si>
  <si>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</si>
  <si>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</si>
  <si>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</si>
  <si>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</si>
  <si>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</si>
  <si>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</si>
  <si>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</si>
  <si>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</si>
  <si>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</si>
  <si>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</si>
  <si>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</si>
  <si>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</si>
  <si>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</si>
  <si>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</si>
  <si>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</si>
  <si>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</si>
  <si>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</si>
  <si>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</si>
  <si>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</si>
  <si>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</si>
  <si>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</si>
  <si>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</si>
  <si>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</si>
  <si>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</si>
  <si>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</si>
  <si>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</si>
  <si>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</si>
  <si>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</si>
  <si>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</si>
  <si>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</si>
  <si>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</si>
  <si>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</si>
  <si>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</si>
  <si>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</si>
  <si>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</si>
  <si>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</si>
  <si>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</si>
  <si>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</si>
  <si>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</si>
  <si>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</si>
  <si>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</si>
  <si>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</si>
  <si>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</si>
  <si>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</si>
  <si>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</si>
  <si>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</si>
  <si>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</si>
  <si>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</si>
  <si>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</si>
  <si>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</si>
  <si>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</si>
  <si>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</si>
  <si>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</si>
  <si>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</si>
  <si>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</si>
  <si>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</si>
  <si>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</si>
  <si>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</si>
  <si>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</si>
  <si>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</si>
  <si>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</si>
  <si>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</si>
  <si>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</si>
  <si>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</si>
  <si>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</si>
  <si>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</si>
  <si>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</si>
  <si>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</si>
  <si>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</si>
  <si>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</si>
  <si>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</si>
  <si>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</si>
  <si>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</si>
  <si>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</si>
  <si>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</si>
  <si>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</si>
  <si>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</si>
  <si>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</si>
  <si>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</si>
  <si>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</si>
  <si>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</si>
  <si>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</si>
  <si>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</si>
  <si>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</si>
  <si>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</si>
  <si>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</si>
  <si>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</si>
  <si>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</si>
  <si>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</si>
  <si>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</si>
  <si>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</si>
  <si>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</si>
  <si>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</si>
  <si>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</si>
  <si>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</si>
  <si>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</si>
  <si>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</si>
  <si>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</si>
  <si>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</si>
  <si>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</si>
  <si>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</si>
  <si>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</si>
  <si>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</si>
  <si>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</si>
  <si>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</si>
  <si>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</si>
  <si>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</si>
  <si>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</si>
  <si>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</si>
  <si>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</si>
  <si>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</si>
  <si>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</si>
  <si>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</si>
  <si>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</si>
  <si>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</si>
  <si>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</si>
  <si>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</si>
  <si>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</si>
  <si>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</si>
  <si>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</si>
  <si>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</si>
  <si>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</si>
  <si>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</si>
  <si>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</si>
  <si>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</si>
  <si>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</si>
  <si>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</si>
  <si>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</si>
  <si>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</si>
  <si>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</si>
  <si>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</si>
  <si>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</si>
  <si>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</si>
  <si>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</si>
  <si>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</si>
  <si>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</si>
  <si>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</si>
  <si>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</si>
  <si>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</si>
  <si>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</si>
  <si>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</si>
  <si>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</si>
  <si>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</si>
  <si>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</si>
  <si>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</si>
  <si>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</si>
  <si>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</si>
  <si>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</si>
  <si>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</si>
  <si>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</si>
  <si>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</si>
  <si>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</si>
  <si>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</si>
  <si>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</si>
  <si>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</si>
  <si>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</si>
  <si>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</si>
  <si>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</si>
  <si>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</si>
  <si>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</si>
  <si>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</si>
  <si>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</si>
  <si>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</si>
  <si>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</si>
  <si>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</si>
  <si>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</si>
  <si>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</si>
  <si>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</si>
  <si>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</si>
  <si>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</si>
  <si>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</si>
  <si>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</si>
  <si>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</si>
  <si>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</si>
  <si>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</si>
  <si>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</si>
  <si>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</si>
  <si>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</si>
  <si>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</si>
  <si>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</si>
  <si>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</si>
  <si>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</si>
  <si>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</si>
  <si>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</si>
  <si>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</si>
  <si>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</si>
  <si>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</si>
  <si>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</si>
  <si>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</si>
  <si>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</si>
  <si>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</si>
  <si>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</si>
  <si>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</si>
  <si>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</si>
  <si>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</si>
  <si>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</si>
  <si>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</si>
  <si>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</si>
  <si>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</si>
  <si>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</si>
  <si>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</si>
  <si>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</si>
  <si>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</si>
  <si>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</si>
  <si>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</si>
  <si>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</si>
  <si>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</si>
  <si>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</si>
  <si>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</si>
  <si>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</si>
  <si>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</si>
  <si>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</si>
  <si>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</si>
  <si>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</si>
  <si>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</si>
  <si>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</si>
  <si>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</si>
  <si>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</si>
  <si>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</si>
  <si>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</si>
  <si>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</si>
  <si>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</si>
  <si>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</si>
  <si>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</si>
  <si>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</si>
  <si>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</si>
  <si>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</si>
  <si>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</si>
  <si>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</si>
  <si>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</si>
  <si>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</si>
  <si>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</si>
  <si>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</si>
  <si>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</si>
  <si>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</si>
  <si>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</si>
  <si>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</si>
  <si>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</si>
  <si>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</si>
  <si>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</si>
  <si>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</si>
  <si>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</si>
  <si>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</si>
  <si>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</si>
  <si>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</si>
  <si>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</si>
  <si>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</si>
  <si>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</si>
  <si>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</si>
  <si>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</si>
  <si>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</si>
  <si>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</si>
  <si>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</si>
  <si>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</si>
  <si>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</si>
  <si>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</si>
  <si>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</si>
  <si>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</si>
  <si>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</si>
  <si>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</si>
  <si>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</si>
  <si>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</si>
  <si>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</si>
  <si>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</si>
  <si>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</si>
  <si>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</si>
  <si>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</si>
  <si>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</si>
  <si>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</si>
  <si>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</si>
  <si>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</si>
  <si>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</si>
  <si>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</si>
  <si>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</si>
  <si>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</si>
  <si>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</si>
  <si>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</si>
  <si>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</si>
  <si>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</si>
  <si>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</si>
  <si>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</si>
  <si>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</si>
  <si>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</si>
  <si>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</si>
  <si>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</si>
  <si>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</si>
  <si>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</si>
  <si>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</si>
  <si>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</si>
  <si>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</si>
  <si>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</si>
  <si>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</si>
  <si>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</si>
  <si>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</si>
  <si>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</si>
  <si>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</si>
  <si>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</si>
  <si>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</si>
  <si>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</si>
  <si>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</si>
  <si>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</si>
  <si>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</si>
  <si>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</si>
  <si>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</si>
  <si>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</si>
  <si>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</si>
  <si>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</si>
  <si>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</si>
  <si>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</si>
  <si>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</si>
  <si>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</si>
  <si>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</si>
  <si>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</si>
  <si>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</si>
  <si>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</si>
  <si>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</si>
  <si>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</si>
  <si>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</si>
  <si>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</si>
  <si>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</si>
  <si>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</si>
  <si>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</si>
  <si>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</si>
  <si>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</si>
  <si>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</si>
  <si>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</si>
  <si>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</si>
  <si>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</si>
  <si>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</si>
  <si>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</si>
  <si>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</si>
  <si>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</si>
  <si>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</si>
  <si>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</si>
  <si>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</si>
  <si>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</si>
  <si>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</si>
  <si>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</si>
  <si>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</si>
  <si>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</si>
  <si>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</si>
  <si>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</si>
  <si>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</si>
  <si>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</si>
  <si>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</si>
  <si>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</si>
  <si>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</si>
  <si>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</si>
  <si>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</si>
  <si>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</si>
  <si>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</si>
  <si>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</si>
  <si>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</si>
  <si>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</si>
  <si>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</si>
  <si>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</si>
  <si>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</si>
  <si>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</si>
  <si>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</si>
  <si>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</si>
  <si>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</si>
  <si>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</si>
  <si>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</si>
  <si>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</si>
  <si>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</si>
  <si>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</si>
  <si>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</si>
  <si>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</si>
  <si>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</si>
  <si>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</si>
  <si>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</si>
  <si>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</si>
  <si>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</si>
  <si>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</si>
  <si>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</si>
  <si>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</si>
  <si>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</si>
  <si>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</si>
  <si>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</si>
  <si>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</si>
  <si>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</si>
  <si>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</si>
  <si>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</si>
  <si>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</si>
  <si>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</si>
  <si>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</si>
  <si>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</si>
  <si>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</si>
  <si>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</si>
  <si>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</si>
  <si>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</si>
  <si>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</si>
  <si>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</si>
  <si>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</si>
  <si>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</si>
  <si>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</si>
  <si>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</si>
  <si>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</si>
  <si>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</si>
  <si>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</si>
  <si>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</si>
  <si>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</si>
  <si>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</si>
  <si>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</si>
  <si>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</si>
  <si>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</si>
  <si>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</si>
  <si>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</si>
  <si>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</si>
  <si>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</si>
  <si>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</si>
  <si>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</si>
  <si>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</si>
  <si>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</si>
  <si>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</si>
  <si>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</si>
  <si>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</si>
  <si>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</si>
  <si>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</si>
  <si>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</si>
  <si>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</si>
  <si>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</si>
  <si>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</si>
  <si>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</si>
  <si>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</si>
  <si>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</si>
  <si>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</si>
  <si>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</si>
  <si>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</si>
  <si>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</si>
  <si>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</si>
  <si>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</si>
  <si>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</si>
  <si>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</si>
  <si>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</si>
  <si>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</si>
  <si>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</si>
  <si>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</si>
  <si>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</si>
  <si>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</si>
  <si>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</si>
  <si>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</si>
  <si>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</si>
  <si>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</si>
  <si>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</si>
  <si>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</si>
  <si>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</si>
  <si>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</si>
  <si>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</si>
  <si>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</si>
  <si>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</si>
  <si>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</si>
  <si>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</si>
  <si>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</si>
  <si>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</si>
  <si>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</si>
  <si>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</si>
  <si>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</si>
  <si>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</si>
  <si>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</si>
  <si>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</si>
  <si>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</si>
  <si>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</si>
  <si>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</si>
  <si>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</si>
  <si>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</si>
  <si>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</si>
  <si>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</si>
  <si>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</si>
  <si>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</si>
  <si>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</si>
  <si>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</si>
  <si>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</si>
  <si>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</si>
  <si>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</si>
  <si>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</si>
  <si>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</si>
  <si>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</si>
  <si>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</si>
  <si>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</si>
  <si>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</si>
  <si>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</si>
  <si>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</si>
  <si>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</si>
  <si>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</si>
  <si>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</si>
  <si>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</si>
  <si>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</si>
  <si>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</si>
  <si>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</si>
  <si>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</si>
  <si>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</si>
  <si>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</si>
  <si>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</si>
  <si>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</si>
  <si>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</si>
  <si>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</si>
  <si>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</si>
  <si>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</si>
  <si>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</si>
  <si>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</si>
  <si>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</si>
  <si>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</si>
  <si>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</si>
  <si>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</si>
  <si>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</si>
  <si>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</si>
  <si>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</si>
  <si>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</si>
  <si>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</si>
  <si>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</si>
  <si>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</si>
  <si>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</si>
  <si>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</si>
  <si>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</si>
  <si>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</si>
  <si>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</si>
  <si>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</si>
  <si>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</si>
  <si>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</si>
  <si>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</si>
  <si>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</si>
  <si>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</si>
  <si>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</si>
  <si>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</si>
  <si>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</si>
  <si>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</si>
  <si>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</si>
  <si>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</si>
  <si>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</si>
  <si>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</si>
  <si>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</si>
  <si>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</si>
  <si>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</si>
  <si>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</si>
  <si>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</si>
  <si>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</si>
  <si>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</si>
  <si>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</si>
  <si>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</si>
  <si>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</si>
  <si>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</si>
  <si>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</si>
  <si>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</si>
  <si>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</si>
  <si>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</si>
  <si>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</si>
  <si>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</si>
  <si>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</si>
  <si>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</si>
  <si>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</si>
  <si>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</si>
  <si>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</si>
  <si>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</si>
  <si>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</si>
  <si>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</si>
  <si>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</si>
  <si>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</si>
  <si>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</si>
  <si>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</si>
  <si>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</si>
  <si>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</si>
  <si>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</si>
  <si>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</si>
  <si>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</si>
  <si>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</si>
  <si>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</si>
  <si>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</si>
  <si>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</si>
  <si>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</si>
  <si>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</si>
  <si>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</si>
  <si>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</si>
  <si>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</si>
  <si>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</si>
  <si>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</si>
  <si>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</si>
  <si>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</si>
  <si>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</si>
  <si>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</si>
  <si>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</si>
  <si>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</si>
  <si>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</si>
  <si>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</si>
  <si>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</si>
  <si>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</si>
  <si>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</si>
  <si>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</si>
  <si>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</si>
  <si>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</si>
  <si>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</si>
  <si>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</si>
  <si>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</si>
  <si>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</si>
  <si>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</si>
  <si>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</si>
  <si>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</si>
  <si>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</si>
  <si>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</si>
  <si>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</si>
  <si>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</si>
  <si>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</si>
  <si>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</si>
  <si>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</si>
  <si>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</si>
  <si>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</si>
  <si>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</si>
  <si>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</si>
  <si>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</si>
  <si>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</si>
  <si>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</si>
  <si>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</si>
  <si>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</si>
  <si>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</si>
  <si>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</si>
  <si>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</si>
  <si>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</si>
  <si>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</si>
  <si>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</si>
  <si>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</si>
  <si>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</si>
  <si>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</si>
  <si>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</si>
  <si>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</si>
  <si>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</si>
  <si>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</si>
  <si>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</si>
  <si>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</si>
  <si>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</si>
  <si>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</si>
  <si>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</si>
  <si>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</si>
  <si>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</si>
  <si>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</si>
  <si>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</si>
  <si>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</si>
  <si>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</si>
  <si>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</si>
  <si>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</si>
  <si>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</si>
  <si>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</si>
  <si>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</si>
  <si>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</si>
  <si>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</si>
  <si>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</si>
  <si>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</si>
  <si>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</si>
  <si>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</si>
  <si>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</si>
  <si>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</si>
  <si>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</si>
  <si>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</si>
  <si>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</si>
  <si>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</si>
  <si>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</si>
  <si>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</si>
  <si>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</si>
  <si>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</si>
  <si>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</si>
  <si>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</si>
  <si>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</si>
  <si>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</si>
  <si>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</si>
  <si>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</si>
  <si>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</si>
  <si>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</si>
  <si>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</si>
  <si>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</si>
  <si>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</si>
  <si>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</si>
  <si>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</si>
  <si>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</si>
  <si>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</si>
  <si>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</si>
  <si>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</si>
  <si>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</si>
  <si>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</si>
  <si>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</si>
  <si>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</si>
  <si>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</si>
  <si>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</si>
  <si>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</si>
  <si>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</si>
  <si>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</si>
  <si>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</si>
  <si>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</si>
  <si>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</si>
  <si>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</si>
  <si>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</si>
  <si>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</si>
  <si>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</si>
  <si>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</si>
  <si>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</si>
  <si>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</si>
  <si>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</si>
  <si>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</si>
  <si>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</si>
  <si>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</si>
  <si>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</si>
  <si>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</si>
  <si>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</si>
  <si>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</si>
  <si>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</si>
  <si>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</si>
  <si>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</si>
  <si>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</si>
  <si>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</si>
  <si>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</si>
  <si>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</si>
  <si>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</si>
  <si>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</si>
  <si>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</si>
  <si>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</si>
  <si>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</si>
  <si>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</si>
  <si>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</si>
  <si>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</si>
  <si>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</si>
  <si>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</si>
  <si>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</si>
  <si>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</si>
  <si>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</si>
  <si>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</si>
  <si>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</si>
  <si>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</si>
  <si>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</si>
  <si>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</si>
  <si>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</si>
  <si>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</si>
  <si>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</si>
  <si>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</si>
  <si>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</si>
  <si>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</si>
  <si>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</si>
  <si>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</si>
  <si>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</si>
  <si>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</si>
  <si>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</si>
  <si>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</si>
  <si>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</si>
  <si>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</si>
  <si>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</si>
  <si>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</si>
  <si>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</si>
  <si>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</si>
  <si>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</si>
  <si>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</si>
  <si>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</si>
  <si>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</si>
  <si>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</si>
  <si>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</si>
  <si>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</si>
  <si>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</si>
  <si>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</si>
  <si>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</si>
  <si>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</si>
  <si>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</si>
  <si>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</si>
  <si>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</si>
  <si>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</si>
  <si>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</si>
  <si>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</si>
  <si>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</si>
  <si>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</si>
  <si>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</si>
  <si>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</si>
  <si>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</si>
  <si>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</si>
  <si>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</si>
  <si>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</si>
  <si>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</si>
  <si>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</si>
  <si>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</si>
  <si>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</si>
  <si>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</si>
  <si>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</si>
  <si>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</si>
  <si>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</si>
  <si>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</si>
  <si>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</si>
  <si>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</si>
  <si>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</si>
  <si>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</si>
  <si>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</si>
  <si>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</si>
  <si>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</si>
  <si>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</si>
  <si>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</si>
  <si>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</si>
  <si>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</si>
  <si>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</si>
  <si>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</si>
  <si>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</si>
  <si>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</si>
  <si>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</si>
  <si>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</si>
  <si>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</si>
  <si>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</si>
  <si>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</si>
  <si>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</si>
  <si>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</si>
  <si>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</si>
  <si>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</si>
  <si>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</si>
  <si>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</si>
  <si>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</si>
  <si>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</si>
  <si>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</si>
  <si>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</si>
  <si>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</si>
  <si>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</si>
  <si>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</si>
  <si>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</si>
  <si>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</si>
  <si>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</si>
  <si>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</si>
  <si>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</si>
  <si>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</si>
  <si>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</si>
  <si>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</si>
  <si>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</si>
  <si>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</si>
  <si>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</si>
  <si>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</si>
  <si>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</si>
  <si>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</si>
  <si>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</si>
  <si>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</si>
  <si>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</si>
  <si>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</si>
  <si>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</si>
  <si>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</si>
  <si>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</si>
  <si>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</si>
  <si>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</si>
  <si>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</si>
  <si>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</si>
  <si>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</si>
  <si>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</si>
  <si>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</si>
  <si>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</si>
  <si>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</si>
  <si>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</si>
  <si>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</si>
  <si>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</si>
  <si>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</si>
  <si>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</si>
  <si>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</si>
  <si>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</si>
  <si>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</si>
  <si>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</si>
  <si>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</si>
  <si>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</si>
  <si>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</si>
  <si>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</si>
  <si>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</si>
  <si>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</si>
  <si>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</si>
  <si>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</si>
  <si>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</si>
  <si>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</si>
  <si>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</si>
  <si>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</si>
  <si>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</si>
  <si>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</si>
  <si>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</si>
  <si>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</si>
  <si>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</si>
  <si>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</si>
  <si>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</si>
  <si>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</si>
  <si>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</si>
  <si>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</si>
  <si>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</si>
  <si>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</si>
  <si>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</si>
  <si>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</si>
  <si>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</si>
  <si>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</si>
  <si>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</si>
  <si>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</si>
  <si>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</si>
  <si>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</si>
  <si>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</si>
  <si>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</si>
  <si>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</si>
  <si>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</si>
  <si>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</si>
  <si>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</si>
  <si>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</si>
  <si>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</si>
  <si>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</si>
  <si>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</si>
  <si>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</si>
  <si>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</si>
  <si>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</si>
  <si>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</si>
  <si>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</si>
  <si>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</si>
  <si>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</si>
  <si>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</si>
  <si>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</si>
  <si>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</si>
  <si>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</si>
  <si>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</si>
  <si>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</si>
  <si>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</si>
  <si>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</si>
  <si>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</si>
  <si>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</si>
  <si>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</si>
  <si>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</si>
  <si>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</si>
  <si>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</si>
  <si>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</si>
  <si>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</si>
  <si>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</si>
  <si>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</si>
  <si>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</si>
  <si>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</si>
  <si>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</si>
  <si>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</si>
  <si>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</si>
  <si>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</si>
  <si>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</si>
  <si>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</si>
  <si>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</si>
  <si>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</si>
  <si>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</si>
  <si>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</si>
  <si>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</si>
  <si>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</si>
  <si>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</si>
  <si>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</si>
  <si>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</si>
  <si>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</si>
  <si>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</si>
  <si>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</si>
  <si>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</si>
  <si>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</si>
  <si>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</si>
  <si>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</si>
  <si>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</si>
  <si>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</si>
  <si>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</si>
  <si>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</si>
  <si>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</si>
  <si>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</si>
  <si>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</si>
  <si>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</si>
  <si>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</si>
  <si>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</si>
  <si>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</si>
  <si>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</si>
  <si>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</si>
  <si>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</si>
  <si>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</si>
  <si>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</si>
  <si>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</si>
  <si>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</si>
  <si>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</si>
  <si>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</si>
  <si>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</si>
  <si>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</si>
  <si>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</si>
  <si>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</si>
  <si>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</si>
  <si>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</si>
  <si>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</si>
  <si>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</si>
  <si>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</si>
  <si>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</si>
  <si>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</si>
  <si>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</si>
  <si>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</si>
  <si>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</si>
  <si>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</si>
  <si>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</si>
  <si>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</si>
  <si>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</si>
  <si>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</si>
  <si>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</si>
  <si>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</si>
  <si>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</si>
  <si>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</si>
  <si>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</si>
  <si>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</si>
  <si>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</si>
  <si>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</si>
  <si>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</si>
  <si>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</si>
  <si>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</si>
  <si>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</si>
  <si>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</si>
  <si>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</si>
  <si>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</si>
  <si>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</si>
  <si>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</si>
  <si>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</si>
  <si>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</si>
  <si>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</si>
  <si>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</si>
  <si>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</si>
  <si>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</si>
  <si>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</si>
  <si>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</si>
  <si>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</si>
  <si>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</si>
  <si>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</si>
  <si>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</si>
  <si>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</si>
  <si>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</si>
  <si>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</si>
  <si>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</si>
  <si>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</si>
  <si>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</si>
  <si>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</si>
  <si>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</si>
  <si>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</si>
  <si>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</si>
  <si>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</si>
  <si>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</si>
  <si>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</si>
  <si>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</si>
  <si>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</si>
  <si>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</si>
  <si>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</si>
  <si>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</si>
  <si>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</si>
  <si>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</si>
  <si>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</si>
  <si>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</si>
  <si>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</si>
  <si>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</si>
  <si>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</si>
  <si>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</si>
  <si>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</si>
  <si>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</si>
  <si>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</si>
  <si>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</si>
  <si>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</si>
  <si>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</si>
  <si>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</si>
  <si>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</si>
  <si>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</si>
  <si>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</si>
  <si>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</si>
  <si>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</si>
  <si>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</si>
  <si>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</si>
  <si>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</si>
  <si>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</si>
  <si>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</si>
  <si>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</si>
  <si>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</si>
  <si>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</si>
  <si>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</si>
  <si>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</si>
  <si>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</si>
  <si>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</si>
  <si>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</si>
  <si>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</si>
  <si>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</si>
  <si>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</si>
  <si>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</si>
  <si>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</si>
  <si>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</si>
  <si>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</si>
  <si>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</si>
  <si>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</si>
  <si>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</si>
  <si>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</si>
  <si>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</si>
  <si>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</si>
  <si>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</si>
  <si>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</si>
  <si>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</si>
  <si>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</si>
  <si>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</si>
  <si>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</si>
  <si>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</si>
  <si>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</si>
  <si>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</si>
  <si>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</si>
  <si>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</si>
  <si>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</si>
  <si>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</si>
  <si>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</si>
  <si>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</si>
  <si>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</si>
  <si>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</si>
  <si>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</si>
  <si>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</si>
  <si>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</si>
  <si>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</si>
  <si>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</si>
  <si>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</si>
  <si>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</si>
  <si>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</si>
  <si>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</si>
  <si>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</si>
  <si>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</si>
  <si>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</si>
  <si>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</si>
  <si>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</si>
  <si>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</si>
  <si>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</si>
  <si>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</si>
  <si>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</si>
  <si>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</si>
  <si>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</si>
  <si>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</si>
  <si>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</si>
  <si>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</si>
  <si>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</si>
  <si>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</si>
  <si>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</si>
  <si>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</si>
  <si>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</si>
  <si>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</si>
  <si>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</si>
  <si>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</si>
  <si>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</si>
  <si>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</si>
  <si>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</si>
  <si>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</si>
  <si>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</si>
  <si>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</si>
  <si>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</si>
  <si>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</si>
  <si>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</si>
  <si>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</si>
  <si>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</si>
  <si>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</si>
  <si>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</si>
  <si>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</si>
  <si>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</si>
  <si>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</si>
  <si>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</si>
  <si>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</si>
  <si>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</si>
  <si>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</si>
  <si>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</si>
  <si>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</si>
  <si>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</si>
  <si>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</si>
  <si>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</si>
  <si>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</si>
  <si>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</si>
  <si>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</si>
  <si>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</si>
  <si>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</si>
  <si>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</si>
  <si>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</si>
  <si>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</si>
  <si>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</si>
  <si>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</si>
  <si>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</si>
  <si>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</si>
  <si>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</si>
  <si>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</si>
  <si>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</si>
  <si>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</si>
  <si>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</si>
  <si>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</si>
  <si>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</si>
  <si>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</si>
  <si>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</si>
  <si>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</si>
  <si>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</si>
  <si>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</si>
  <si>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</si>
  <si>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</si>
  <si>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</si>
  <si>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</si>
  <si>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</si>
  <si>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</si>
  <si>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</si>
  <si>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</si>
  <si>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</si>
  <si>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</si>
  <si>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</si>
  <si>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</si>
  <si>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</si>
  <si>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</si>
  <si>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</si>
  <si>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</si>
  <si>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</si>
  <si>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</si>
  <si>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</si>
  <si>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</si>
  <si>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</si>
  <si>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</si>
  <si>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</si>
  <si>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</si>
  <si>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</si>
  <si>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</si>
  <si>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</si>
  <si>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</si>
  <si>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</si>
  <si>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</si>
  <si>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</si>
  <si>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</si>
  <si>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</si>
  <si>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</si>
  <si>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</si>
  <si>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</si>
  <si>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</si>
  <si>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</si>
  <si>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</si>
  <si>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</si>
  <si>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</si>
  <si>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</si>
  <si>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</si>
  <si>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</si>
  <si>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</si>
  <si>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</si>
  <si>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</si>
  <si>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</si>
  <si>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</si>
  <si>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</si>
  <si>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</si>
  <si>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</si>
  <si>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</si>
  <si>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</si>
  <si>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</si>
  <si>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</si>
  <si>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</si>
  <si>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</si>
  <si>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</si>
  <si>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</si>
  <si>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</si>
  <si>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</si>
  <si>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</si>
  <si>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</si>
  <si>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</si>
  <si>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</si>
  <si>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</si>
  <si>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</si>
  <si>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</si>
  <si>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</si>
  <si>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</si>
  <si>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</si>
  <si>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</si>
  <si>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</si>
  <si>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</si>
  <si>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</si>
  <si>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</si>
  <si>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</si>
  <si>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</si>
  <si>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</si>
  <si>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</si>
  <si>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</si>
  <si>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</si>
  <si>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</si>
  <si>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</si>
  <si>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</si>
  <si>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</si>
  <si>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</si>
  <si>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</si>
  <si>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</si>
  <si>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</si>
  <si>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</si>
  <si>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</si>
  <si>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</si>
  <si>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</si>
  <si>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</si>
  <si>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</si>
  <si>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</si>
  <si>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</si>
  <si>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</si>
  <si>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</si>
  <si>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</si>
  <si>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</si>
  <si>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</si>
  <si>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</si>
  <si>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</si>
  <si>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</si>
  <si>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</si>
  <si>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</si>
  <si>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</si>
  <si>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</si>
  <si>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</si>
  <si>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</si>
  <si>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</si>
  <si>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</si>
  <si>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</si>
  <si>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</si>
  <si>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</si>
  <si>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</si>
  <si>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</si>
  <si>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</si>
  <si>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</si>
  <si>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</si>
  <si>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</si>
  <si>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</si>
  <si>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</si>
  <si>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</si>
  <si>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</si>
  <si>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</si>
  <si>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</si>
  <si>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</si>
  <si>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</si>
  <si>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</si>
  <si>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</si>
  <si>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</si>
  <si>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</si>
  <si>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</si>
  <si>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</si>
  <si>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</si>
  <si>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</si>
  <si>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</si>
  <si>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</si>
  <si>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</si>
  <si>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</si>
  <si>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</si>
  <si>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</si>
  <si>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</si>
  <si>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</si>
  <si>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</si>
  <si>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</si>
  <si>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</si>
  <si>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</si>
  <si>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</si>
  <si>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</si>
  <si>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</si>
  <si>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</si>
  <si>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</si>
  <si>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</si>
  <si>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</si>
  <si>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</si>
  <si>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</si>
  <si>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</si>
  <si>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</si>
  <si>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</si>
  <si>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</si>
  <si>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</si>
  <si>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</si>
  <si>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</si>
  <si>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</si>
  <si>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</si>
  <si>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</si>
  <si>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</si>
  <si>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</si>
  <si>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</si>
  <si>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</si>
  <si>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</si>
  <si>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</si>
  <si>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</si>
  <si>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</si>
  <si>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</si>
  <si>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</si>
  <si>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</si>
  <si>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</si>
  <si>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</si>
  <si>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</si>
  <si>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</si>
  <si>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</si>
  <si>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</si>
  <si>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</si>
  <si>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</si>
  <si>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</si>
  <si>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</si>
  <si>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</si>
  <si>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</si>
  <si>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</si>
  <si>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</si>
  <si>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</si>
  <si>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</si>
  <si>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</si>
  <si>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</si>
  <si>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</si>
  <si>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</si>
  <si>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</si>
  <si>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</si>
  <si>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</si>
  <si>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</si>
  <si>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</si>
  <si>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</si>
  <si>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</si>
  <si>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</si>
  <si>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</si>
  <si>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</si>
  <si>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</si>
  <si>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</si>
  <si>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</si>
  <si>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</si>
  <si>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</si>
  <si>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</si>
  <si>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</si>
  <si>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</si>
  <si>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</si>
  <si>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</si>
  <si>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</si>
  <si>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</si>
  <si>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</si>
  <si>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</si>
  <si>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</si>
  <si>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</si>
  <si>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</si>
  <si>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</si>
  <si>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</si>
  <si>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</si>
  <si>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</si>
  <si>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</si>
  <si>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</si>
  <si>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</si>
  <si>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</si>
  <si>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</si>
  <si>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</si>
  <si>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</si>
  <si>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</si>
  <si>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</si>
  <si>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</si>
  <si>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</si>
  <si>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</si>
  <si>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</si>
  <si>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</si>
  <si>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</si>
  <si>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</si>
  <si>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</si>
  <si>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</si>
  <si>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</si>
  <si>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</si>
  <si>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</si>
  <si>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</si>
  <si>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</si>
  <si>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</si>
  <si>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</si>
  <si>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</si>
  <si>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</si>
  <si>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</si>
  <si>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</si>
  <si>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</si>
  <si>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</si>
  <si>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</si>
  <si>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</si>
  <si>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</si>
  <si>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</si>
  <si>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</si>
  <si>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</si>
  <si>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</si>
  <si>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</si>
  <si>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</si>
  <si>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</si>
  <si>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</si>
  <si>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</si>
  <si>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</si>
  <si>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</si>
  <si>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</si>
  <si>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</si>
  <si>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</si>
  <si>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</si>
  <si>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</si>
  <si>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</si>
  <si>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</si>
  <si>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</si>
  <si>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</si>
  <si>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</si>
  <si>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</si>
  <si>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</si>
  <si>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</si>
  <si>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</si>
  <si>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</si>
  <si>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</si>
  <si>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</si>
  <si>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</si>
  <si>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</si>
  <si>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</si>
  <si>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</si>
  <si>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</si>
  <si>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</si>
  <si>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</si>
  <si>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</si>
  <si>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</si>
  <si>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</si>
  <si>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</si>
  <si>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</si>
  <si>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</si>
  <si>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</si>
  <si>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</si>
  <si>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</si>
  <si>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</si>
  <si>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</si>
  <si>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</si>
  <si>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</si>
  <si>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</si>
  <si>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</si>
  <si>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</si>
  <si>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</si>
  <si>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</si>
  <si>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</si>
  <si>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</si>
  <si>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</si>
  <si>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</si>
  <si>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</si>
  <si>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</si>
  <si>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</si>
  <si>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</si>
  <si>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</si>
  <si>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</si>
  <si>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</si>
  <si>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</si>
  <si>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</si>
  <si>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</si>
  <si>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</si>
  <si>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</si>
  <si>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</si>
  <si>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</si>
  <si>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</si>
  <si>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</si>
  <si>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</si>
  <si>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</si>
  <si>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</si>
  <si>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</si>
  <si>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</si>
  <si>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</si>
  <si>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</si>
  <si>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</si>
  <si>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</si>
  <si>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</si>
  <si>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</si>
  <si>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</si>
  <si>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</si>
  <si>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</si>
  <si>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</si>
  <si>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</si>
  <si>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</si>
  <si>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</si>
  <si>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</si>
  <si>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</si>
  <si>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</si>
  <si>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</si>
  <si>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</si>
  <si>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</si>
  <si>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</si>
  <si>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</si>
  <si>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</si>
  <si>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</si>
  <si>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</si>
  <si>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</si>
  <si>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</si>
  <si>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</si>
  <si>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</si>
  <si>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</si>
  <si>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</si>
  <si>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</si>
  <si>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</si>
  <si>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</si>
  <si>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</si>
  <si>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</si>
  <si>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</si>
  <si>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</si>
  <si>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</si>
  <si>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</si>
  <si>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</si>
  <si>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</si>
  <si>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</si>
  <si>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</si>
  <si>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</si>
  <si>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</si>
  <si>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</si>
  <si>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</si>
  <si>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</si>
  <si>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</si>
  <si>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</si>
  <si>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</si>
  <si>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</si>
  <si>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</si>
  <si>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</si>
  <si>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</si>
  <si>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</si>
  <si>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</si>
  <si>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</si>
  <si>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</si>
  <si>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</si>
  <si>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</si>
  <si>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</si>
  <si>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</si>
  <si>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</si>
  <si>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</si>
  <si>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</si>
  <si>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</si>
  <si>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</si>
  <si>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</si>
  <si>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</si>
  <si>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</si>
  <si>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</si>
  <si>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</si>
  <si>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</si>
  <si>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</si>
  <si>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</si>
  <si>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</si>
  <si>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</si>
  <si>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</si>
  <si>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</si>
  <si>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</si>
  <si>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</si>
  <si>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</si>
  <si>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</si>
  <si>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</si>
  <si>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</si>
  <si>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</si>
  <si>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</si>
  <si>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</si>
  <si>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</si>
  <si>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</si>
  <si>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</si>
  <si>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</si>
  <si>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</si>
  <si>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</si>
  <si>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</si>
  <si>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</si>
  <si>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</si>
  <si>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</si>
  <si>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</si>
  <si>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</si>
  <si>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</si>
  <si>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</si>
  <si>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</si>
  <si>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</si>
  <si>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</si>
  <si>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</si>
  <si>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</si>
  <si>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</si>
  <si>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</si>
  <si>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</si>
  <si>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</si>
  <si>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</si>
  <si>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</si>
  <si>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</si>
  <si>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</si>
  <si>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</si>
  <si>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</si>
  <si>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</si>
  <si>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</si>
  <si>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</si>
  <si>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</si>
  <si>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</si>
  <si>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</si>
  <si>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</si>
  <si>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</si>
  <si>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</si>
  <si>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</si>
  <si>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</si>
  <si>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</si>
  <si>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</si>
  <si>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</si>
  <si>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</si>
  <si>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</si>
  <si>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</si>
  <si>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</si>
  <si>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</si>
  <si>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</si>
  <si>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</si>
  <si>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</si>
  <si>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</si>
  <si>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</si>
  <si>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</si>
  <si>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</si>
  <si>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</si>
  <si>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</si>
  <si>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</si>
  <si>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</si>
  <si>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</si>
  <si>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</si>
  <si>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</si>
  <si>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</si>
  <si>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</si>
  <si>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</si>
  <si>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</si>
  <si>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</si>
  <si>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</si>
  <si>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</si>
  <si>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</si>
  <si>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</si>
  <si>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</si>
  <si>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</si>
  <si>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</si>
  <si>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</si>
  <si>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</si>
  <si>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</si>
  <si>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</si>
  <si>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</si>
  <si>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</si>
  <si>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</si>
  <si>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</si>
  <si>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</si>
  <si>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</si>
  <si>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</si>
  <si>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</si>
  <si>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</si>
  <si>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</si>
  <si>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</si>
  <si>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</si>
  <si>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</si>
  <si>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</si>
  <si>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</si>
  <si>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</si>
  <si>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</si>
  <si>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</si>
  <si>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</si>
  <si>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</si>
  <si>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</si>
  <si>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</si>
  <si>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</si>
  <si>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</si>
  <si>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</si>
  <si>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</si>
  <si>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</si>
  <si>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</si>
  <si>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</si>
  <si>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</si>
  <si>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</si>
  <si>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</si>
  <si>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</si>
  <si>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</si>
  <si>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</si>
  <si>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</si>
  <si>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</si>
  <si>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</si>
  <si>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</si>
  <si>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</si>
  <si>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</si>
  <si>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</si>
  <si>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</si>
  <si>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</si>
  <si>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</si>
  <si>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</si>
  <si>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</si>
  <si>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</si>
  <si>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</si>
  <si>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</si>
  <si>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</si>
  <si>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</si>
  <si>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</si>
  <si>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</si>
  <si>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</si>
  <si>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</si>
  <si>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</si>
  <si>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</si>
  <si>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</si>
  <si>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</si>
  <si>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</si>
  <si>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</si>
  <si>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</si>
  <si>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</si>
  <si>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</si>
  <si>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</si>
  <si>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</si>
  <si>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</si>
  <si>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</si>
  <si>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</si>
  <si>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</si>
  <si>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</si>
  <si>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</si>
  <si>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</si>
  <si>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</si>
  <si>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</si>
  <si>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</si>
  <si>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</si>
  <si>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</si>
  <si>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</si>
  <si>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</si>
  <si>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</si>
  <si>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</si>
  <si>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</si>
  <si>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</si>
  <si>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</si>
  <si>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</si>
  <si>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</si>
  <si>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</si>
  <si>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</si>
  <si>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</si>
  <si>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</si>
  <si>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</si>
  <si>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</si>
  <si>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</si>
  <si>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</si>
  <si>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</si>
  <si>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</si>
  <si>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</si>
  <si>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</si>
  <si>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</si>
  <si>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</si>
  <si>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</si>
  <si>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</si>
  <si>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</si>
  <si>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</si>
  <si>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</si>
  <si>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</si>
  <si>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</si>
  <si>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</si>
  <si>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</si>
  <si>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</si>
  <si>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</si>
  <si>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</si>
  <si>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</si>
  <si>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</si>
  <si>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</si>
  <si>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</si>
  <si>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</si>
  <si>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</si>
  <si>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</si>
  <si>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</si>
  <si>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</si>
  <si>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</si>
  <si>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</si>
  <si>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</si>
  <si>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</si>
  <si>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</si>
  <si>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</si>
  <si>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</si>
  <si>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</si>
  <si>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</si>
  <si>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</si>
  <si>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</si>
  <si>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</si>
  <si>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</si>
  <si>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</si>
  <si>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</si>
  <si>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</si>
  <si>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</si>
  <si>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</si>
  <si>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</si>
  <si>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</si>
  <si>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</si>
  <si>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</si>
  <si>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</si>
  <si>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</si>
  <si>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</si>
  <si>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</si>
  <si>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</si>
  <si>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</si>
  <si>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</si>
  <si>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</si>
  <si>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</si>
  <si>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</si>
  <si>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</si>
  <si>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</si>
  <si>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</si>
  <si>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</si>
  <si>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</si>
  <si>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</si>
  <si>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</si>
  <si>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</si>
  <si>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</si>
  <si>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</si>
  <si>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</si>
  <si>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</si>
  <si>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</si>
  <si>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</si>
  <si>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</si>
  <si>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</si>
  <si>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</si>
  <si>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</si>
  <si>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</si>
  <si>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</si>
  <si>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</si>
  <si>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</si>
  <si>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</si>
  <si>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</si>
  <si>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</si>
  <si>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</si>
  <si>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</si>
  <si>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</si>
  <si>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</si>
  <si>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</si>
  <si>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</si>
  <si>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</si>
  <si>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</si>
  <si>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</si>
  <si>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</si>
  <si>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</si>
  <si>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</si>
  <si>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</si>
  <si>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</si>
  <si>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</si>
  <si>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</si>
  <si>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</si>
  <si>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</si>
  <si>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</si>
  <si>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</si>
  <si>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</si>
  <si>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</si>
  <si>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</si>
  <si>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</si>
  <si>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</si>
  <si>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</si>
  <si>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</si>
  <si>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</si>
  <si>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</si>
  <si>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</si>
  <si>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</si>
  <si>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</si>
  <si>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</si>
  <si>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</si>
  <si>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</si>
  <si>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</si>
  <si>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</si>
  <si>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</si>
  <si>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</si>
  <si>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</si>
  <si>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</si>
  <si>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</si>
  <si>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</si>
  <si>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</si>
  <si>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</si>
  <si>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</si>
  <si>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</si>
  <si>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</si>
  <si>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</si>
  <si>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</si>
  <si>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</si>
  <si>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</si>
  <si>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</si>
  <si>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</si>
  <si>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</si>
  <si>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</si>
  <si>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</si>
  <si>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</si>
  <si>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</si>
  <si>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</si>
  <si>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</si>
  <si>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</si>
  <si>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</si>
  <si>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</si>
  <si>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</si>
  <si>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</si>
  <si>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</si>
  <si>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</si>
  <si>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</si>
  <si>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</si>
  <si>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</si>
  <si>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</si>
  <si>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</si>
  <si>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</si>
  <si>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</si>
  <si>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</si>
  <si>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</si>
  <si>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</si>
  <si>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</si>
  <si>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</si>
  <si>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</si>
  <si>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</si>
  <si>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</si>
  <si>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</si>
  <si>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</si>
  <si>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</si>
  <si>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</si>
  <si>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</si>
  <si>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</si>
  <si>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</si>
  <si>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</si>
  <si>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</si>
  <si>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</si>
  <si>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</si>
  <si>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</si>
  <si>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</si>
  <si>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</si>
  <si>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</si>
  <si>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</si>
  <si>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</si>
  <si>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</si>
  <si>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</si>
  <si>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</si>
  <si>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</si>
  <si>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</si>
  <si>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</si>
  <si>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</si>
  <si>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</si>
  <si>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</si>
  <si>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</si>
  <si>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</si>
  <si>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</si>
  <si>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</si>
  <si>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</si>
  <si>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</si>
  <si>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</si>
  <si>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</si>
  <si>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</si>
  <si>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</si>
  <si>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</si>
  <si>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</si>
  <si>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</si>
  <si>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</si>
  <si>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</si>
  <si>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</si>
  <si>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</si>
  <si>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</si>
  <si>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</si>
  <si>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</si>
  <si>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</si>
  <si>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</si>
  <si>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</si>
  <si>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</si>
  <si>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</si>
  <si>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</si>
  <si>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</si>
  <si>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</si>
  <si>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</si>
  <si>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</si>
  <si>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</si>
  <si>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</si>
  <si>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</si>
  <si>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</si>
  <si>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</si>
  <si>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</si>
  <si>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</si>
  <si>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</si>
  <si>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</si>
  <si>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</si>
  <si>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</si>
  <si>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</si>
  <si>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</si>
  <si>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</si>
  <si>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</si>
  <si>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</si>
  <si>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</si>
  <si>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</si>
  <si>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</si>
  <si>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</si>
  <si>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</si>
  <si>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</si>
  <si>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</si>
  <si>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</si>
  <si>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</si>
  <si>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</si>
  <si>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</si>
  <si>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</si>
  <si>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</si>
  <si>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</si>
  <si>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</si>
  <si>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</si>
  <si>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</si>
  <si>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</si>
  <si>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</si>
  <si>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</si>
  <si>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</si>
  <si>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</si>
  <si>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</si>
  <si>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</si>
  <si>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</si>
  <si>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</si>
  <si>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</si>
  <si>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</si>
  <si>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</si>
  <si>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</si>
  <si>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</si>
  <si>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</si>
  <si>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</si>
  <si>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</si>
  <si>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</si>
  <si>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</si>
  <si>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</si>
  <si>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</si>
  <si>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</si>
  <si>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</si>
  <si>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</si>
  <si>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</si>
  <si>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</si>
  <si>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</si>
  <si>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</si>
  <si>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</si>
  <si>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</si>
  <si>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</si>
  <si>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</si>
  <si>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</si>
  <si>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</si>
  <si>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</si>
  <si>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</si>
  <si>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</si>
  <si>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</si>
  <si>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</si>
  <si>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</si>
  <si>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</si>
  <si>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</si>
  <si>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</si>
  <si>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</si>
  <si>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</si>
  <si>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</si>
  <si>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</si>
  <si>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</si>
  <si>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</si>
  <si>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</si>
  <si>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</si>
  <si>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</si>
  <si>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</si>
  <si>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</si>
  <si>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</si>
  <si>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</si>
  <si>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</si>
  <si>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</si>
  <si>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</si>
  <si>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</si>
  <si>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</si>
  <si>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</si>
  <si>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</si>
  <si>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</si>
  <si>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</si>
  <si>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</si>
  <si>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</si>
  <si>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</si>
  <si>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</si>
  <si>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</si>
  <si>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</si>
  <si>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</si>
  <si>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</si>
  <si>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</si>
  <si>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</si>
  <si>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</si>
  <si>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</si>
  <si>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</si>
  <si>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</si>
  <si>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</si>
  <si>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</si>
  <si>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</si>
  <si>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</si>
  <si>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</si>
  <si>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</si>
  <si>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</si>
  <si>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</si>
  <si>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</si>
  <si>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</si>
  <si>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</si>
  <si>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</si>
  <si>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</si>
  <si>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</si>
  <si>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</si>
  <si>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</si>
  <si>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</si>
  <si>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</si>
  <si>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</si>
  <si>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</si>
  <si>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</si>
  <si>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</si>
  <si>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</si>
  <si>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</si>
  <si>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</si>
  <si>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</si>
  <si>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</si>
  <si>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</si>
  <si>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</si>
  <si>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</si>
  <si>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</si>
  <si>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</si>
  <si>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</si>
  <si>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</si>
  <si>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</si>
  <si>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</si>
  <si>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</si>
  <si>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</si>
  <si>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</si>
  <si>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</si>
  <si>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</si>
  <si>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</si>
  <si>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</si>
  <si>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</si>
  <si>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</si>
  <si>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</si>
  <si>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</si>
  <si>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</si>
  <si>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</si>
  <si>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</si>
  <si>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</si>
  <si>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</si>
  <si>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</si>
  <si>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</si>
  <si>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</si>
  <si>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</si>
  <si>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</si>
  <si>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</si>
  <si>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</si>
  <si>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</si>
  <si>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</si>
  <si>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</si>
  <si>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</si>
  <si>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</si>
  <si>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</si>
  <si>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</si>
  <si>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</si>
  <si>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</si>
  <si>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</si>
  <si>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</si>
  <si>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</si>
  <si>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</si>
  <si>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</si>
  <si>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</si>
  <si>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</si>
  <si>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</si>
  <si>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</si>
  <si>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</si>
  <si>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</si>
  <si>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</si>
  <si>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</si>
  <si>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</si>
  <si>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</si>
  <si>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</si>
  <si>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</si>
  <si>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</si>
  <si>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</si>
  <si>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</si>
  <si>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</si>
  <si>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</si>
  <si>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</si>
  <si>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</si>
  <si>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</si>
  <si>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</si>
  <si>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</si>
  <si>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</si>
  <si>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</si>
  <si>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</si>
  <si>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</si>
  <si>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</si>
  <si>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</si>
  <si>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</si>
  <si>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</si>
  <si>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</si>
  <si>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</si>
  <si>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</si>
  <si>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</si>
  <si>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</si>
  <si>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</si>
  <si>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</si>
  <si>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</si>
  <si>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</si>
  <si>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</si>
  <si>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</si>
  <si>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</si>
  <si>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</si>
  <si>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</si>
  <si>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</si>
  <si>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</si>
  <si>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</si>
  <si>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</si>
  <si>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</si>
  <si>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</si>
  <si>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</si>
  <si>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</si>
  <si>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</si>
  <si>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</si>
  <si>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</si>
  <si>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</si>
  <si>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</si>
  <si>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</si>
  <si>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</si>
  <si>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</si>
  <si>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</si>
  <si>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</si>
  <si>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</si>
  <si>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</si>
  <si>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</si>
  <si>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</si>
  <si>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</si>
  <si>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</si>
  <si>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</si>
  <si>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</si>
  <si>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</si>
  <si>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</si>
  <si>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</si>
  <si>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</si>
  <si>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</si>
  <si>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</si>
  <si>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</si>
  <si>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</si>
  <si>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</si>
  <si>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</si>
  <si>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</si>
  <si>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</si>
  <si>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</si>
  <si>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</si>
  <si>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</si>
  <si>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</si>
  <si>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</si>
  <si>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</si>
  <si>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</si>
  <si>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</si>
  <si>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</si>
  <si>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</si>
  <si>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</si>
  <si>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</si>
  <si>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</si>
  <si>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</si>
  <si>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</si>
  <si>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</si>
  <si>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</si>
  <si>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</si>
  <si>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</si>
  <si>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</si>
  <si>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</si>
  <si>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</si>
  <si>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</si>
  <si>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</si>
  <si>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</si>
  <si>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</si>
  <si>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</si>
  <si>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</si>
  <si>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</si>
  <si>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</si>
  <si>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</si>
  <si>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</si>
  <si>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</si>
  <si>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</si>
  <si>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</si>
  <si>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</si>
  <si>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</si>
  <si>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</si>
  <si>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</si>
  <si>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</si>
  <si>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</si>
  <si>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</si>
  <si>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</si>
  <si>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</si>
  <si>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</si>
  <si>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</si>
  <si>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</si>
  <si>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</si>
  <si>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</si>
  <si>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</si>
  <si>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</si>
  <si>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</si>
  <si>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</si>
  <si>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</si>
  <si>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</si>
  <si>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</si>
  <si>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</si>
  <si>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</si>
  <si>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</si>
  <si>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</si>
  <si>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</si>
  <si>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</si>
  <si>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</si>
  <si>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</si>
  <si>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</si>
  <si>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</si>
  <si>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</si>
  <si>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</si>
  <si>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</si>
  <si>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</si>
  <si>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</si>
  <si>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</si>
  <si>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</si>
  <si>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</si>
  <si>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</si>
  <si>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</si>
  <si>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</si>
  <si>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</si>
  <si>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</si>
  <si>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</si>
  <si>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</si>
  <si>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</si>
  <si>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</si>
  <si>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</si>
  <si>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</si>
  <si>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</si>
  <si>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</si>
  <si>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</si>
  <si>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</si>
  <si>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</si>
  <si>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</si>
  <si>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</si>
  <si>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</si>
  <si>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</si>
  <si>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</si>
  <si>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</si>
  <si>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</si>
  <si>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</si>
  <si>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</si>
  <si>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</si>
  <si>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</si>
  <si>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</si>
  <si>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</si>
  <si>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</si>
  <si>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</si>
  <si>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</si>
  <si>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</si>
  <si>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</si>
  <si>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</si>
  <si>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</si>
  <si>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</si>
  <si>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</si>
  <si>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</si>
  <si>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</si>
  <si>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</si>
  <si>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</si>
  <si>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</si>
  <si>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</si>
  <si>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</si>
  <si>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</si>
  <si>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</si>
  <si>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</si>
  <si>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</si>
  <si>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</si>
  <si>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</si>
  <si>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</si>
  <si>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</si>
  <si>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</si>
  <si>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</si>
  <si>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</si>
  <si>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</si>
  <si>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</si>
  <si>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</si>
  <si>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</si>
  <si>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</si>
  <si>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</si>
  <si>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</si>
  <si>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</si>
  <si>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</si>
  <si>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</si>
  <si>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</si>
  <si>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</si>
  <si>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</si>
  <si>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</si>
  <si>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</si>
  <si>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</si>
  <si>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</si>
  <si>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</si>
  <si>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</si>
  <si>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</si>
  <si>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</si>
  <si>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</si>
  <si>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</si>
  <si>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</si>
  <si>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</si>
  <si>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</si>
  <si>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</si>
  <si>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</si>
  <si>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</si>
  <si>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</si>
  <si>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</si>
  <si>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</si>
  <si>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</si>
  <si>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</si>
  <si>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</si>
  <si>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</si>
  <si>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</si>
  <si>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</si>
  <si>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</si>
  <si>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</si>
  <si>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</si>
  <si>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</si>
  <si>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</si>
  <si>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</si>
  <si>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</si>
  <si>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</si>
  <si>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</si>
  <si>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</si>
  <si>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</si>
  <si>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</si>
  <si>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</si>
  <si>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</si>
  <si>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</si>
  <si>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</si>
  <si>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</si>
  <si>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</si>
  <si>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</si>
  <si>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</si>
  <si>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</si>
  <si>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</si>
  <si>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</si>
  <si>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</si>
  <si>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</si>
  <si>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</si>
  <si>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</si>
  <si>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</si>
  <si>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</si>
  <si>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</si>
  <si>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</si>
  <si>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</si>
  <si>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</si>
  <si>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</si>
  <si>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</si>
  <si>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</si>
  <si>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</si>
  <si>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</si>
  <si>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</si>
  <si>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</si>
  <si>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</si>
  <si>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</si>
  <si>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</si>
  <si>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</si>
  <si>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</si>
  <si>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</si>
  <si>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</si>
  <si>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</si>
  <si>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</si>
  <si>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</si>
  <si>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</si>
  <si>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</si>
  <si>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</si>
  <si>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</si>
  <si>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</si>
  <si>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</si>
  <si>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</si>
  <si>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</si>
  <si>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</si>
  <si>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</si>
  <si>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</si>
  <si>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</si>
  <si>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</si>
  <si>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</si>
  <si>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</si>
  <si>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</si>
  <si>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</si>
  <si>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</si>
  <si>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</si>
  <si>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</si>
  <si>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</si>
  <si>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</si>
  <si>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</si>
  <si>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</si>
  <si>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</si>
  <si>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</si>
  <si>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</si>
  <si>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</si>
  <si>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</si>
  <si>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</si>
  <si>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</si>
  <si>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</si>
  <si>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</si>
  <si>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</si>
  <si>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</si>
  <si>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</si>
  <si>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</si>
  <si>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</si>
  <si>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</si>
  <si>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</si>
  <si>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</si>
  <si>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</si>
  <si>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</si>
  <si>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</si>
  <si>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</si>
  <si>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</si>
  <si>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</si>
  <si>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</si>
  <si>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</si>
  <si>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</si>
  <si>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</si>
  <si>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</si>
  <si>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</si>
  <si>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</si>
  <si>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</si>
  <si>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</si>
  <si>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</si>
  <si>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</si>
  <si>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</si>
  <si>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</si>
  <si>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</si>
  <si>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</si>
  <si>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</si>
  <si>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</si>
  <si>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</si>
  <si>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</si>
  <si>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</si>
  <si>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</si>
  <si>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</si>
  <si>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</si>
  <si>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</si>
  <si>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</si>
  <si>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</si>
  <si>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</si>
  <si>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</si>
  <si>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</si>
  <si>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</si>
  <si>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</si>
  <si>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</si>
  <si>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</si>
  <si>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</si>
  <si>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</si>
  <si>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</si>
  <si>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</si>
  <si>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</si>
  <si>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</si>
  <si>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</si>
  <si>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</si>
  <si>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</si>
  <si>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</si>
  <si>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</si>
  <si>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</si>
  <si>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</si>
  <si>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</si>
  <si>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</si>
  <si>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</si>
  <si>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</si>
  <si>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</si>
  <si>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</si>
  <si>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</si>
  <si>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</si>
  <si>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</si>
  <si>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</si>
  <si>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</si>
  <si>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</si>
  <si>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</si>
  <si>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</si>
  <si>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</si>
  <si>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</si>
  <si>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</si>
  <si>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</si>
  <si>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</si>
  <si>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</si>
  <si>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</si>
  <si>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</si>
  <si>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</si>
  <si>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</si>
  <si>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</si>
  <si>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</si>
  <si>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</si>
  <si>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</si>
  <si>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</si>
  <si>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</si>
  <si>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</si>
  <si>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</si>
  <si>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</si>
  <si>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</si>
  <si>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</si>
  <si>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</si>
  <si>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</si>
  <si>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</si>
  <si>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</si>
  <si>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</si>
  <si>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</si>
  <si>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</si>
  <si>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</si>
  <si>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</si>
  <si>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</si>
  <si>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</si>
  <si>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</si>
  <si>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</si>
  <si>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</si>
  <si>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</si>
  <si>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</si>
  <si>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</si>
  <si>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</si>
  <si>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</si>
  <si>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</si>
  <si>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</si>
  <si>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</si>
  <si>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</si>
  <si>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</si>
  <si>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</si>
  <si>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</si>
  <si>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</si>
  <si>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</si>
  <si>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</si>
  <si>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</si>
  <si>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</si>
  <si>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</si>
  <si>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</si>
  <si>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</si>
  <si>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</si>
  <si>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</si>
  <si>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</si>
  <si>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</si>
  <si>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</si>
  <si>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</si>
  <si>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</si>
  <si>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</si>
  <si>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</si>
  <si>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</si>
  <si>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</si>
  <si>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</si>
  <si>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</si>
  <si>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</si>
  <si>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</si>
  <si>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</si>
  <si>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</si>
  <si>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</si>
  <si>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</si>
  <si>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</si>
  <si>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</si>
  <si>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</si>
  <si>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</si>
  <si>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</si>
  <si>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</si>
  <si>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</si>
  <si>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</si>
  <si>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</si>
  <si>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</si>
  <si>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</si>
  <si>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</si>
  <si>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</si>
  <si>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</si>
  <si>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</si>
  <si>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</si>
  <si>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</si>
  <si>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</si>
  <si>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</si>
  <si>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</si>
  <si>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</si>
  <si>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</si>
  <si>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</si>
  <si>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</si>
  <si>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</si>
  <si>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</si>
  <si>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</si>
  <si>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</si>
  <si>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</si>
  <si>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</si>
  <si>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</si>
  <si>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</si>
  <si>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</si>
  <si>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</si>
  <si>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</si>
  <si>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</si>
  <si>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</si>
  <si>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</si>
  <si>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</si>
  <si>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</si>
  <si>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</si>
  <si>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</si>
  <si>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</si>
  <si>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</si>
  <si>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</si>
  <si>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</si>
  <si>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</si>
  <si>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</si>
  <si>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</si>
  <si>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</si>
  <si>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</si>
  <si>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</si>
  <si>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</si>
  <si>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</si>
  <si>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</si>
  <si>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</si>
  <si>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</si>
  <si>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</si>
  <si>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</si>
  <si>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</si>
  <si>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</si>
  <si>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</si>
  <si>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</si>
  <si>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</si>
  <si>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</si>
  <si>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</si>
  <si>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</si>
  <si>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</si>
  <si>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</si>
  <si>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</si>
  <si>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</si>
  <si>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</si>
  <si>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</si>
  <si>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</si>
  <si>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</si>
  <si>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</si>
  <si>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</si>
  <si>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</si>
  <si>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</si>
  <si>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</si>
  <si>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</si>
  <si>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</si>
  <si>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</si>
  <si>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</si>
  <si>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</si>
  <si>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</si>
  <si>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</si>
  <si>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</si>
  <si>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</si>
  <si>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</si>
  <si>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</si>
  <si>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</si>
  <si>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</si>
  <si>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</si>
  <si>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</si>
  <si>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</si>
  <si>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</si>
  <si>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</si>
  <si>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</si>
  <si>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</si>
  <si>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</si>
  <si>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</si>
  <si>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</si>
  <si>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</si>
  <si>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</si>
  <si>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</si>
  <si>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</si>
  <si>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</si>
  <si>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</si>
  <si>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</si>
  <si>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</si>
  <si>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</si>
  <si>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</si>
  <si>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</si>
  <si>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</si>
  <si>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</si>
  <si>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</si>
  <si>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</si>
  <si>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</si>
  <si>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</si>
  <si>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</si>
  <si>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</si>
  <si>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</si>
  <si>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</si>
  <si>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</si>
  <si>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</si>
  <si>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</si>
  <si>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</si>
  <si>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</si>
  <si>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</si>
  <si>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</si>
  <si>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</si>
  <si>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</si>
  <si>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</si>
  <si>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</si>
  <si>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</si>
  <si>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</si>
  <si>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</si>
  <si>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</si>
  <si>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</si>
  <si>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</si>
  <si>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</si>
  <si>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</si>
  <si>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</si>
  <si>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</si>
  <si>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</si>
  <si>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</si>
  <si>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</si>
  <si>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</si>
  <si>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</si>
  <si>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</si>
  <si>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</si>
  <si>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</si>
  <si>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</si>
  <si>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</si>
  <si>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</si>
  <si>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</si>
  <si>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</si>
  <si>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</si>
  <si>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</si>
  <si>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</si>
  <si>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</si>
  <si>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</si>
  <si>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</si>
  <si>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</si>
  <si>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</si>
  <si>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</si>
  <si>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</si>
  <si>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</si>
  <si>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</si>
  <si>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</si>
  <si>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</si>
  <si>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</si>
  <si>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</si>
  <si>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</si>
  <si>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</si>
  <si>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</si>
  <si>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</si>
  <si>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</si>
  <si>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</si>
  <si>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</si>
  <si>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</si>
  <si>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</si>
  <si>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</si>
  <si>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</si>
  <si>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</si>
  <si>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</si>
  <si>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</si>
  <si>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</si>
  <si>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</si>
  <si>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</si>
  <si>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</si>
  <si>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</si>
  <si>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</si>
  <si>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</si>
  <si>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</si>
  <si>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</si>
  <si>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</si>
  <si>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</si>
  <si>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</si>
  <si>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</si>
  <si>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</si>
  <si>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</si>
  <si>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</si>
  <si>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</si>
  <si>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</si>
  <si>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</si>
  <si>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</si>
  <si>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</si>
  <si>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</si>
  <si>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</si>
  <si>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</si>
  <si>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</si>
  <si>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</si>
  <si>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</si>
  <si>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</si>
  <si>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</si>
  <si>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</si>
  <si>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</si>
  <si>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</si>
  <si>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</si>
  <si>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</si>
  <si>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</si>
  <si>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</si>
  <si>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</si>
  <si>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</si>
  <si>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</si>
  <si>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</si>
  <si>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</si>
  <si>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</si>
  <si>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</si>
  <si>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</si>
  <si>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</si>
  <si>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</si>
  <si>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</si>
  <si>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</si>
  <si>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</si>
  <si>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</si>
  <si>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</si>
  <si>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</si>
  <si>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</si>
  <si>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</si>
  <si>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</si>
  <si>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</si>
  <si>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</si>
  <si>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</si>
  <si>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</si>
  <si>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</si>
  <si>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</si>
  <si>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</si>
  <si>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</si>
  <si>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</si>
  <si>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</si>
  <si>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</si>
  <si>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</si>
  <si>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</si>
  <si>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</si>
  <si>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</si>
  <si>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</si>
  <si>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</si>
  <si>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</si>
  <si>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</si>
  <si>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</si>
  <si>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</si>
  <si>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</si>
  <si>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</si>
  <si>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</si>
  <si>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</si>
  <si>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</si>
  <si>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</si>
  <si>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</si>
  <si>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</si>
  <si>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</si>
  <si>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</si>
  <si>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</si>
  <si>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</si>
  <si>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</si>
  <si>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</si>
  <si>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</si>
  <si>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</si>
  <si>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</si>
  <si>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</si>
  <si>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</si>
  <si>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</si>
  <si>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</si>
  <si>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</si>
  <si>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</si>
  <si>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</si>
  <si>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</si>
  <si>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</si>
  <si>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</si>
  <si>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</si>
  <si>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</si>
  <si>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</si>
  <si>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</si>
  <si>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</si>
  <si>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</si>
  <si>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</si>
  <si>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</si>
  <si>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</si>
  <si>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</si>
  <si>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</si>
  <si>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</si>
  <si>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</si>
  <si>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</si>
  <si>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</si>
  <si>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</si>
  <si>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</si>
  <si>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</si>
  <si>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</si>
  <si>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</si>
  <si>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</si>
  <si>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</si>
  <si>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</si>
  <si>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</si>
  <si>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</si>
  <si>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</si>
  <si>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</si>
  <si>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</si>
  <si>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</si>
  <si>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</si>
  <si>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</si>
  <si>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</si>
  <si>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</si>
  <si>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</si>
  <si>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</si>
  <si>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</si>
  <si>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</si>
  <si>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</si>
  <si>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</si>
  <si>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</si>
  <si>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</si>
  <si>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</si>
  <si>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</si>
  <si>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</si>
  <si>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</si>
  <si>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</si>
  <si>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</si>
  <si>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</si>
  <si>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</si>
  <si>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</si>
  <si>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</si>
  <si>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</si>
  <si>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</si>
  <si>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</si>
  <si>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</si>
  <si>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</si>
  <si>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</si>
  <si>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</si>
  <si>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</si>
  <si>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</si>
  <si>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</si>
  <si>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</si>
  <si>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</si>
  <si>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</si>
  <si>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</si>
  <si>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</si>
  <si>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</si>
  <si>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</si>
  <si>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</si>
  <si>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</si>
  <si>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</si>
  <si>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</si>
  <si>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</si>
  <si>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</si>
  <si>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</si>
  <si>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</si>
  <si>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</si>
  <si>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</si>
  <si>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</si>
  <si>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</si>
  <si>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</si>
  <si>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</si>
  <si>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</si>
  <si>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</si>
  <si>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</si>
  <si>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</si>
  <si>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</si>
  <si>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</si>
  <si>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</si>
  <si>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</si>
  <si>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</si>
  <si>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</si>
  <si>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</si>
  <si>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</si>
  <si>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</si>
  <si>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</si>
  <si>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</si>
  <si>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</si>
  <si>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</si>
  <si>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</si>
  <si>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</si>
  <si>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</si>
  <si>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</si>
  <si>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PCM-20251121-00000418</t>
  </si>
  <si>
    <t xml:space="preserve">ETA 15 min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</si>
  <si>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</si>
  <si>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</si>
  <si>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</si>
  <si>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</si>
  <si>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</si>
  <si>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</si>
  <si>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</si>
  <si>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</si>
  <si>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</si>
  <si>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</si>
  <si>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</si>
  <si>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</si>
  <si>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</si>
  <si>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TT-20251121-00254</t>
  </si>
  <si>
    <t xml:space="preserve">ETA 20 MIN </t>
  </si>
  <si>
    <t>PCM-20251121-00000374</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</si>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</sst>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319.45235787036654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45982.400783796293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45982.400783796293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45982.400783796293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45982.400783796293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45982.400783796293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45982.400783796293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45982.400783796293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45982.400783796293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45982.400783796293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45982.400783796293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45982.400783796293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45982.400783796293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45982.400783796293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45982.400783796293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45982.400783796293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45982.400783796293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45982.400783796293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45982.400783796293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45982.400783796293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45982.400783796293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45982.400783796293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45982.400783796293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45982.400783796293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45982.400783796293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45982.400783796293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45982.400783796293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45982.400783796293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45982.400783796293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45982.400783796293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45982.400783796293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45982.400783796293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45982.400783796293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45982.400783796293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45982.400783796293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45982.400783796293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45982.400783796293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45982.400783796293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45982.400783796293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45982.400783796293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45982.400783796293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45982.400783796293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45982.400783796293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45982.400783796293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45982.400783796293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45982.400783796293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45982.400783796293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45982.400783796293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45982.400783796293</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45982.400783796293</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9EB342D1-3C3E-4D92-85D6-D83A8A8898E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tabSelected="1" workbookViewId="0">
      <pane ySplit="1" topLeftCell="C8"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157.40094583333121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23066</v>
      </c>
      <c r="E4" s="102" t="s">
        <v>39021</v>
      </c>
      <c r="F4" s="103">
        <v>45982.392187500001</v>
      </c>
      <c r="G4" s="104">
        <f ca="1">IFERROR(NOW()-F4,"-")</f>
        <v>8.5962962912162766E-3</v>
      </c>
      <c r="H4" s="103">
        <v>45982.386631944442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45982.400783796293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45982.400783796293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45982.400783796293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45982.400783796293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45982.400783796293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45982.400783796293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45982.400783796293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45982.400783796293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45982.400783796293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45982.400783796293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45982.400783796293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45982.400783796293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45982.400783796293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45982.400783796293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45982.400783796293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45982.400783796293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45982.400783796293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45982.400783796293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45982.400783796293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45982.400783796293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45982.400783796293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45982.400783796293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45982.400783796293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45982.400783796293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45982.400783796293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45982.400783796293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45982.400783796293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45982.400783796293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45982.400783796293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45982.400783796293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45982.400783796293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45982.400783796293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45982.400783796293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45982.400783796293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45982.400783796293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45982.400783796293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45982.400783796293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45982.400783796293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45982.400783796293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45982.400783796293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45982.400783796293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45982.400783796293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45982.400783796293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45982.400783796293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45982.400783796293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45982.400783796293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45982.400783796293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45982.400783796293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45982.400783796293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45982.400783796293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45982.400783796293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45982.400783796293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45982.400783796293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45982.400783796293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45982.400783796293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45982.400783796293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45982.400783796293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45982.400783796293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45982.400783796293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45982.400783796293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45982.400783796293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45982.400783796293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45982.400783796293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45982.400783796293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45982.400783796293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45982.400783796293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45982.400783796293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45982.400783796293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45982.400783796293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45982.400783796293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45982.400783796293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45982.400783796293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45982.400783796293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45982.400783796293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45982.400783796293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45982.400783796293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45982.400783796293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45982.400783796293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45982.400783796293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45982.400783796293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45982.400783796293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45982.400783796293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45982.400783796293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45982.400783796293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45982.400783796293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45982.400783796293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45982.400783796293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45982.400783796293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45982.400783796293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45982.400783796293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45982.400783796293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45982.400783796293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45982.400783796293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45982.400783796293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45982.400783796293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45982.400783796293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45982.400783796293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45982.400783796293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45982.400783796293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45982.400783796293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45982.400783796293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45982.400783796293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45982.400783796293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45982.400783796293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45982.400783796293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45982.400783796293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45982.400783796293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45982.400783796293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45982.400783796293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45982.400783796293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45982.400783796293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45982.400783796293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45982.400783796293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45982.400783796293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45982.400783796293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45982.400783796293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45982.400783796293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45982.400783796293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45982.400783796293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45982.400783796293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45982.400783796293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45982.400783796293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45982.400783796293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45982.400783796293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45982.400783796293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45982.400783796293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45982.400783796293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45982.400783796293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45982.400783796293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45982.400783796293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45982.400783796293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45982.400783796293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45982.400783796293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45982.400783796293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45982.400783796293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45982.400783796293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45982.400783796293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45982.400783796293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45982.400783796293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45982.400783796293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45982.400783796293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45982.400783796293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45982.400783796293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45982.400783796293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45982.400783796293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45982.400783796293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45982.400783796293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45982.400783796293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45982.400783796293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45982.400783796293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45982.400783796293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45982.400783796293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45982.400783796293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45982.400783796293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45982.400783796293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45982.400783796293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45982.400783796293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45982.400783796293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45982.400783796293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45982.400783796293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45982.400783796293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45982.400783796293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45982.400783796293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45982.400783796293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45982.400783796293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45982.400783796293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45982.400783796293</v>
      </c>
      <c r="H5" s="22"/>
      <c r="I5" s="19" t="str">
        <f>IFERROR(VLOOKUP(D5,DB!A:F,6,0),"")</f>
        <v/>
      </c>
      <c r="J5" s="18" t="str">
        <f>IFERROR(VLOOKUP(D5,DB!A:G,7,0),"")</f>
        <v/>
      </c>
      <c r="K5" s="45"/>
      <c r="L5" s="23" t="str">
        <f>IFERROR(VLOOKUP(D5,DB!A:I,9,0),"")</f>
        <v/>
      </c>
    </row>
    <row r="6" spans="1:13" ht="15" customHeight="1">
      <c r="A6" s="19"/>
      <c r="B6" s="61" t="str">
        <f>IFERROR(VLOOKUP(D6,DB!A:K,11,0),"")</f>
        <v/>
      </c>
      <c r="C6" s="18"/>
      <c r="D6" s="18" t="s">
        <v>39107</v>
      </c>
      <c r="E6" s="18"/>
      <c r="F6" s="20"/>
      <c r="G6" s="21">
        <f t="shared" ca="1" si="0"/>
        <v>45982.400783796293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45982.400783796293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45982.400783796293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45982.400783796293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45982.400783796293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45982.400783796293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45982.400783796293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45982.400783796293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45982.400783796293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45982.400783796293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45982.400783796293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45982.400783796293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45982.400783796293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45982.400783796293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45982.400783796293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45982.400783796293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45982.400783796293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45982.400783796293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45982.400783796293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45982.400783796293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45982.400783796293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45982.400783796293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45982.400783796293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45982.400783796293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45982.400783796293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45982.400783796293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45982.400783796293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45982.400783796293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45982.400783796293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45982.400783796293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45982.400783796293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45982.400783796293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45982.400783796293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45982.400783796293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45982.400783796293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45982.400783796293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45982.400783796293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45982.400783796293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45982.400783796293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45982.400783796293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45982.400783796293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45982.400783796293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45982.400783796293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45982.400783796293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45982.400783796293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45982.400783796293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45982.400783796293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45982.400783796293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45982.400783796293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45982.400783796293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45982.400783796293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45982.400783796293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45982.400783796293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45982.400783796293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45982.400783796293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45982.400783796293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45982.400783796293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45982.400783796293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45982.400783796293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45982.400783796293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45982.400783796293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45982.400783796293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45982.400783796293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45982.400783796293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45982.400783796293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45982.400783796293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45982.400783796293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45982.400783796293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45982.400783796293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45982.400783796293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45982.400783796293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45982.400783796293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45982.400783796293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45982.400783796293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45982.400783796293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45982.400783796293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45982.400783796293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45982.400783796293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45982.400783796293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45982.400783796293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45982.400783796293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45982.400783796293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45982.400783796293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45982.400783796293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45982.400783796293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45982.400783796293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45982.400783796293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45982.400783796293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45982.400783796293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45982.400783796293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45982.400783796293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45982.400783796293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45982.400783796293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45982.400783796293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45982.400783796293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45982.400783796293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45982.400783796293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45982.400783796293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45982.400783796293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45982.400783796293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45982.400783796293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45982.400783796293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45982.400783796293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45982.400783796293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45982.400783796293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45982.400783796293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45982.400783796293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45982.400783796293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45982.400783796293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45982.400783796293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45982.400783796293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45982.400783796293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45982.400783796293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45982.400783796293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45982.400783796293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45982.400783796293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45982.400783796293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45982.400783796293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45982.400783796293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45982.400783796293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45982.400783796293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45982.400783796293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45982.400783796293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45982.400783796293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45982.400783796293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45982.400783796293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45982.400783796293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45982.400783796293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45982.400783796293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45982.400783796293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45982.400783796293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45982.400783796293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45982.400783796293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45982.400783796293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45982.400783796293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45982.400783796293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45982.400783796293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45982.400783796293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45982.400783796293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45982.400783796293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45982.400783796293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45982.400783796293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45982.400783796293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45982.400783796293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45982.400783796293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45982.400783796293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45982.400783796293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45982.400783796293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45982.400783796293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45982.400783796293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45982.400783796293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45982.400783796293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45982.400783796293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45982.400783796293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45982.400783796293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45982.400783796293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45982.400783796293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45982.400783796293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45982.400783796293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45982.400783796293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45982.400783796293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45982.400783796293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45982.400783796293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45982.400783796293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45982.400783796293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45982.400783796293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45982.400783796293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45982.400783796293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45982.400783796293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45982.400783796293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45982.400783796293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45982.400783796293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45982.400783796293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45982.400783796293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45982.400783796293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45982.400783796293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45982.400783796293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45982.400783796293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45982.400783796293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45982.400783796293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45982.400783796293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45982.400783796293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45982.400783796293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45982.400783796293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45982.400783796293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45982.400783796293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45982.400783796293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45982.400783796293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45982.400783796293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45982.400783796293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45982.400783796293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45982.400783796293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45982.400783796293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45982.400783796293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45982.400783796293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45982.400783796293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45982.400783796293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45982.400783796293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45982.400783796293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45982.400783796293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45982.400783796293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45982.400783796293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45982.400783796293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45982.400783796293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45982.400783796293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45982.400783796293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45982.400783796293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45982.400783796293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45982.400783796293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45982.400783796293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45982.400783796293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45982.400783796293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45982.400783796293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45982.400783796293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45982.400783796293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45982.400783796293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45982.400783796293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45982.400783796293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45982.400783796293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45982.400783796293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45982.400783796293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45982.400783796293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45982.400783796293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45982.400783796293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45982.400783796293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45982.400783796293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45982.400783796293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45982.400783796293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45982.400783796293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45982.400783796293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45982.400783796293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45982.400783796293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45982.400783796293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45982.400783796293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45982.400783796293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45982.400783796293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45982.400783796293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45982.400783796293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45982.400783796293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45982.400783796293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45982.400783796293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45982.400783796293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45982.400783796293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45982.400783796293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45982.400783796293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45982.400783796293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45982.400783796293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45982.400783796293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45982.400783796293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45982.400783796293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45982.400783796293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45982.400783796293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45982.400783796293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45982.400783796293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45982.400783796293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45982.400783796293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45982.400783796293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45982.400783796293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45982.400783796293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45982.400783796293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45982.400783796293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45982.400783796293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45982.400783796293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45982.400783796293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45982.400783796293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45982.400783796293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45982.400783796293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45982.400783796293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45982.400783796293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45982.400783796293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45982.400783796293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45982.400783796293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45982.400783796293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45982.400783796293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45982.400783796293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45982.400783796293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45982.400783796293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45982.400783796293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45982.400783796293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45982.400783796293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45982.400783796293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45982.400783796293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45982.400783796293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45982.400783796293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45982.400783796293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45982.400783796293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45982.400783796293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45982.400783796293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45982.400783796293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45982.400783796293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45982.400783796293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45982.400783796293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45982.400783796293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45982.400783796293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45982.400783796293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45982.400783796293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45982.400783796293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45982.400783796293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45982.400783796293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45982.400783796293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45982.400783796293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45982.400783796293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45982.400783796293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45982.400783796293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45982.400783796293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45982.400783796293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45982.400783796293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45982.400783796293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45982.400783796293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45982.400783796293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45982.400783796293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45982.400783796293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45982.400783796293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45982.400783796293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45982.400783796293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45982.400783796293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45982.400783796293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45982.400783796293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45982.400783796293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45982.400783796293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45982.400783796293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45982.400783796293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45982.400783796293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45982.400783796293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45982.400783796293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45982.400783796293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45982.400783796293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45982.400783796293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45982.400783796293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45982.400783796293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45982.400783796293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45982.400783796293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45982.400783796293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45982.400783796293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45982.400783796293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45982.400783796293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45982.400783796293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45982.400783796293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45982.400783796293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45982.400783796293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45982.400783796293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45982.400783796293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45982.400783796293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45982.400783796293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45982.400783796293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45982.400783796293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45982.400783796293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45982.400783796293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45982.400783796293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45982.400783796293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45982.400783796293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45982.400783796293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45982.400783796293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45982.400783796293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45982.400783796293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45982.400783796293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45982.400783796293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45982.400783796293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45982.400783796293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45982.400783796293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45982.400783796293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45982.400783796293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45982.400783796293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45982.400783796293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45982.400783796293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45982.400783796293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45982.400783796293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45982.400783796293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45982.400783796293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45982.400783796293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45982.400783796293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45982.400783796293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45982.400783796293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45982.400783796293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45982.400783796293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45982.400783796293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45982.400783796293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45982.400783796293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45982.400783796293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45982.400783796293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45982.400783796293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45982.400783796293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45982.400783796293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45982.400783796293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45982.400783796293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45982.400783796293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45982.400783796293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45982.400783796293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45982.400783796293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45982.400783796293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45982.400783796293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45982.400783796293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45982.400783796293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45982.400783796293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45982.400783796293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45982.400783796293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45982.400783796293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45982.400783796293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45982.400783796293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45982.400783796293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45982.400783796293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45982.400783796293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45982.400783796293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45982.400783796293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45982.400783796293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45982.400783796293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45982.400783796293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45982.400783796293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45982.400783796293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45982.400783796293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45982.400783796293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45982.400783796293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45982.400783796293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45982.400783796293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45982.400783796293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45982.400783796293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45982.400783796293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45982.400783796293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45982.400783796293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45982.400783796293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45982.400783796293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45982.400783796293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45982.400783796293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45982.400783796293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45982.400783796293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45982.400783796293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45982.400783796293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45982.400783796293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45982.400783796293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45982.400783796293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45982.400783796293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45982.400783796293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45982.400783796293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45982.400783796293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45982.400783796293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45982.400783796293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45982.400783796293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45982.400783796293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45982.400783796293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45982.400783796293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45982.400783796293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45982.400783796293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45982.400783796293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45982.400783796293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45982.400783796293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45982.400783796293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45982.400783796293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45982.400783796293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45982.400783796293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45982.400783796293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45982.400783796293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45982.400783796293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45982.400783796293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45982.400783796293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45982.400783796293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45982.400783796293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45982.400783796293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45982.400783796293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45982.400783796293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45982.400783796293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45982.400783796293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45982.400783796293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45982.400783796293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45982.400783796293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45982.400783796293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45982.400783796293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45982.400783796293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45982.400783796293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45982.400783796293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45982.400783796293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45982.400783796293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45982.400783796293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45982.400783796293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45982.400783796293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45982.400783796293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45982.400783796293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45982.400783796293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45982.400783796293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45982.400783796293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45982.400783796293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45982.400783796293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45982.400783796293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45982.400783796293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45982.400783796293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45982.400783796293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45982.400783796293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45982.400783796293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45982.400783796293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45982.400783796293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45982.400783796293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45982.400783796293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45982.400783796293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45982.400783796293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45982.400783796293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45982.400783796293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45982.400783796293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45982.400783796293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45982.400783796293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45982.400783796293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45982.400783796293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45982.400783796293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45982.400783796293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45982.400783796293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45982.400783796293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45982.400783796293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45982.400783796293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45982.400783796293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45982.400783796293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45982.400783796293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45982.400783796293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45982.400783796293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45982.400783796293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45982.400783796293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45982.400783796293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45982.400783796293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45982.400783796293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45982.400783796293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45982.400783796293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45982.400783796293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45982.400783796293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45982.400783796293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45982.400783796293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45982.400783796293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45982.400783796293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45982.400783796293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45982.400783796293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45982.400783796293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45982.400783796293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45982.400783796293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45982.400783796293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45982.400783796293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45982.400783796293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45982.400783796293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45982.400783796293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45982.400783796293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45982.400783796293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45982.400783796293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45982.400783796293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45982.400783796293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45982.400783796293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45982.400783796293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45982.400783796293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45982.400783796293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45982.400783796293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45982.400783796293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45982.400783796293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45982.400783796293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45982.400783796293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45982.400783796293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45982.400783796293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45982.400783796293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45982.400783796293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45982.400783796293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45982.400783796293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45982.400783796293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45982.400783796293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45982.400783796293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45982.400783796293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45982.400783796293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45982.400783796293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45982.400783796293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45982.400783796293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45982.400783796293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45982.400783796293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45982.400783796293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45982.400783796293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45982.400783796293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45982.400783796293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45982.400783796293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45982.400783796293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45982.400783796293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45982.400783796293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45982.400783796293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45982.400783796293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45982.400783796293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45982.400783796293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45982.400783796293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45982.400783796293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45982.400783796293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45982.400783796293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45982.400783796293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45982.400783796293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45982.400783796293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45982.400783796293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45982.400783796293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45982.400783796293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45982.400783796293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45982.400783796293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45982.400783796293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45982.400783796293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45982.400783796293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45982.400783796293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45982.400783796293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45982.400783796293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45982.400783796293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45982.400783796293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45982.400783796293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45982.400783796293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45982.400783796293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45982.400783796293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45982.400783796293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45982.400783796293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45982.400783796293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45982.400783796293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45982.400783796293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45982.400783796293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45982.400783796293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45982.400783796293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45982.400783796293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45982.400783796293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45982.400783796293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45982.400783796293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45982.400783796293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45982.400783796293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45982.400783796293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45982.400783796293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45982.400783796293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45982.400783796293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45982.400783796293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45982.400783796293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45982.400783796293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45982.400783796293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45982.400783796293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45982.400783796293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45982.400783796293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45982.400783796293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45982.400783796293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45982.400783796293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45982.400783796293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45982.400783796293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45982.400783796293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45982.400783796293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45982.400783796293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45982.400783796293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45982.400783796293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45982.400783796293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45982.400783796293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45982.400783796293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45982.400783796293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45982.400783796293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45982.400783796293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45982.400783796293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45982.400783796293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45982.400783796293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45982.400783796293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45982.400783796293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45982.400783796293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45982.400783796293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45982.400783796293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45982.400783796293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45982.400783796293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45982.400783796293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45982.400783796293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45982.400783796293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45982.400783796293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45982.400783796293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45982.400783796293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45982.400783796293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45982.400783796293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45982.400783796293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45982.400783796293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45982.400783796293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45982.400783796293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45982.400783796293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45982.400783796293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45982.400783796293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45982.400783796293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45982.400783796293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45982.400783796293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45982.400783796293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45982.400783796293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45982.400783796293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45982.400783796293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45982.400783796293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45982.400783796293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45982.400783796293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45982.400783796293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45982.400783796293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45982.400783796293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45982.400783796293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45982.400783796293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45982.400783796293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45982.400783796293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45982.400783796293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45982.400783796293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45982.400783796293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45982.400783796293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45982.400783796293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45982.400783796293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45982.400783796293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45982.400783796293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45982.400783796293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45982.400783796293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45982.400783796293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45982.400783796293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45982.400783796293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45982.400783796293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45982.400783796293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45982.400783796293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45982.400783796293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45982.400783796293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45982.400783796293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45982.400783796293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45982.400783796293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45982.400783796293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45982.400783796293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45982.400783796293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45982.400783796293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45982.400783796293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45982.400783796293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45982.400783796293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45982.400783796293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45982.400783796293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45982.400783796293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45982.400783796293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45982.400783796293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45982.400783796293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45982.400783796293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45982.400783796293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45982.400783796293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45982.400783796293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45982.400783796293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45982.400783796293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45982.400783796293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45982.400783796293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45982.400783796293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45982.400783796293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45982.400783796293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45982.400783796293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45982.400783796293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45982.400783796293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45982.400783796293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45982.400783796293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45982.400783796293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45982.400783796293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45982.400783796293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45982.400783796293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45982.400783796293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45982.400783796293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45982.400783796293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45982.400783796293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45982.400783796293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45982.400783796293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45982.400783796293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45982.400783796293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45982.400783796293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45982.400783796293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45982.400783796293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45982.400783796293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45982.400783796293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45982.400783796293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45982.400783796293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45982.400783796293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45982.400783796293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45982.400783796293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45982.400783796293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45982.400783796293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45982.400783796293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45982.400783796293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45982.400783796293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45982.400783796293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45982.400783796293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45982.400783796293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45982.400783796293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45982.400783796293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45982.400783796293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45982.400783796293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45982.400783796293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45982.400783796293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45982.400783796293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45982.400783796293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45982.400783796293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45982.400783796293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45982.400783796293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45982.400783796293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45982.400783796293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45982.400783796293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45982.400783796293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45982.400783796293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45982.400783796293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45982.400783796293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45982.400783796293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45982.400783796293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45982.400783796293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45982.400783796293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45982.400783796293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45982.400783796293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45982.400783796293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45982.400783796293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45982.400783796293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45982.400783796293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45982.400783796293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45982.400783796293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45982.400783796293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45982.400783796293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45982.400783796293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45982.400783796293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45982.400783796293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45982.400783796293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45982.400783796293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45982.400783796293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45982.400783796293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45982.400783796293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45982.400783796293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45982.400783796293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45982.400783796293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45982.400783796293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45982.400783796293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45982.400783796293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45982.400783796293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45982.400783796293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45982.400783796293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45982.400783796293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45982.400783796293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45982.400783796293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45982.400783796293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45982.400783796293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45982.400783796293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45982.400783796293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45982.400783796293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45982.400783796293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45982.400783796293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45982.400783796293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45982.400783796293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45982.400783796293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45982.400783796293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45982.400783796293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45982.400783796293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45982.400783796293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45982.400783796293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45982.400783796293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45982.400783796293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45982.400783796293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45982.400783796293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45982.400783796293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45982.400783796293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45982.400783796293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45982.400783796293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45982.400783796293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45982.400783796293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45982.400783796293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45982.400783796293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45982.400783796293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45982.400783796293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45982.400783796293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45982.400783796293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45982.400783796293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45982.400783796293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45982.400783796293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45982.400783796293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45982.400783796293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45982.400783796293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45982.400783796293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45982.400783796293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45982.400783796293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45982.400783796293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45982.400783796293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45982.400783796293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45982.400783796293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45982.400783796293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45982.400783796293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45982.400783796293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45982.400783796293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45982.400783796293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45982.400783796293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45982.400783796293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45982.400783796293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45982.400783796293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45982.400783796293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45982.400783796293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45982.400783796293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45982.400783796293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45982.400783796293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45982.400783796293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45982.400783796293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45982.400783796293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45982.400783796293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45982.400783796293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45982.400783796293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45982.400783796293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45982.400783796293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45982.400783796293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45982.400783796293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45982.400783796293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45982.400783796293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45982.400783796293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45982.400783796293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45982.400783796293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45982.400783796293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45982.400783796293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45982.400783796293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45982.400783796293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45982.400783796293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45982.400783796293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45982.400783796293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45982.400783796293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45982.400783796293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45982.400783796293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45982.400783796293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45982.400783796293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45982.400783796293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45982.400783796293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45982.400783796293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45982.400783796293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45982.400783796293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45982.400783796293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45982.400783796293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45982.400783796293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45982.400783796293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45982.400783796293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45982.400783796293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45982.400783796293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45982.400783796293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45982.400783796293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45982.400783796293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45982.400783796293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45982.400783796293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45982.400783796293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45982.400783796293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45982.400783796293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45982.400783796293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45982.400783796293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45982.400783796293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45982.400783796293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45982.400783796293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45982.400783796293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45982.400783796293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45982.400783796293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45982.400783796293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45982.400783796293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45982.400783796293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45982.400783796293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45982.400783796293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45982.400783796293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45982.400783796293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45982.400783796293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45982.400783796293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45982.400783796293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45982.400783796293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45982.400783796293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45982.400783796293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45982.400783796293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45982.400783796293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45982.400783796293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45982.400783796293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45982.400783796293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45982.400783796293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45982.400783796293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45982.400783796293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45982.400783796293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45982.400783796293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45982.400783796293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45982.400783796293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45982.400783796293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45982.400783796293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45982.400783796293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45982.400783796293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45982.400783796293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45982.400783796293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45982.400783796293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45982.400783796293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45982.400783796293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45982.400783796293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45982.400783796293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45982.400783796293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45982.400783796293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45982.400783796293</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278.92006620369648</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29" ca="1" si="0">IFERROR(NOW()-F3,"")</f>
        <v>45982.400783796293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45982.400783796293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45982.400783796293</v>
      </c>
      <c r="H5" s="95"/>
      <c r="I5" s="113" t="str">
        <f>IFERROR(VLOOKUP(D5,DB!A:F,6,0),"")</f>
        <v/>
      </c>
      <c r="J5" s="113" t="str">
        <f>IFERROR(VLOOKUP(D5,DB!A:G,7,0),"")</f>
        <v/>
      </c>
      <c r="K5" s="97"/>
      <c r="L5" s="91" t="str">
        <f>IFERROR(VLOOKUP(D5,DB!A:I,9,0),"")</f>
        <v/>
      </c>
    </row>
    <row r="6" spans="1:16" ht="15" customHeight="1">
      <c r="A6" s="113"/>
      <c r="B6" s="113" t="str">
        <f>IFERROR(VLOOKUP(D6,DB!A:K,11,0),"")</f>
        <v>R4</v>
      </c>
      <c r="C6" s="93"/>
      <c r="D6" s="91" t="s">
        <v>35199</v>
      </c>
      <c r="E6" s="94"/>
      <c r="F6" s="95"/>
      <c r="G6" s="96">
        <f t="shared" ca="1" si="0"/>
        <v>45982.400783796293</v>
      </c>
      <c r="H6" s="95"/>
      <c r="I6" s="113" t="str">
        <f>IFERROR(VLOOKUP(D6,DB!A:F,6,0),"")</f>
        <v>SCECO</v>
      </c>
      <c r="J6" s="113" t="str">
        <f>IFERROR(VLOOKUP(D6,DB!A:G,7,0),"")</f>
        <v>Vandalized</v>
      </c>
      <c r="K6" s="97"/>
      <c r="L6" s="91" t="str">
        <f>IFERROR(VLOOKUP(D6,DB!A:I,9,0),"")</f>
        <v>Latis</v>
      </c>
    </row>
    <row r="7" spans="1:16" ht="15" customHeight="1">
      <c r="A7" s="113"/>
      <c r="B7" s="113" t="str">
        <f>IFERROR(VLOOKUP(D7,DB!A:K,11,0),"")</f>
        <v/>
      </c>
      <c r="C7" s="93"/>
      <c r="D7" s="91"/>
      <c r="E7" s="94"/>
      <c r="F7" s="95"/>
      <c r="G7" s="96">
        <f t="shared" ca="1" si="0"/>
        <v>45982.400783796293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45982.400783796293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45982.400783796293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45982.400783796293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45982.400783796293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45982.400783796293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45982.400783796293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45982.400783796293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45982.400783796293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45982.400783796293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45982.400783796293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45982.400783796293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45982.400783796293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45982.400783796293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45982.400783796293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45982.400783796293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45982.400783796293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45982.400783796293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45982.400783796293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45982.400783796293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45982.400783796293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45982.400783796293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45982.400783796293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45982.400783796293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45982.400783796293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45982.400783796293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45982.400783796293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45982.400783796293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45982.400783796293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45982.400783796293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45982.400783796293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45982.400783796293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45982.400783796293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45982.400783796293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45982.400783796293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45982.400783796293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45982.400783796293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45982.400783796293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45982.400783796293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45982.400783796293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45982.400783796293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45982.400783796293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45982.400783796293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45982.400783796293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45982.400783796293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45982.400783796293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45982.400783796293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45982.400783796293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45982.400783796293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45982.400783796293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45982.400783796293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45982.400783796293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45982.400783796293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45982.400783796293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45982.400783796293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45982.400783796293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45982.400783796293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45982.400783796293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45982.400783796293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45982.400783796293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45982.400783796293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45982.400783796293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45982.400783796293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45982.400783796293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45982.400783796293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45982.400783796293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45982.400783796293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45982.400783796293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45982.400783796293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45982.400783796293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45982.400783796293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45982.400783796293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45982.400783796293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45982.400783796293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45982.400783796293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45982.400783796293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45982.400783796293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45982.400783796293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45982.400783796293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45982.400783796293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45982.400783796293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45982.400783796293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45982.400783796293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45982.400783796293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45982.400783796293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45982.400783796293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45982.400783796293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45982.400783796293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45982.400783796293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45982.400783796293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45982.400783796293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45982.400783796293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45982.400783796293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45982.400783796293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45982.400783796293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45982.400783796293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45982.400783796293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45982.400783796293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45982.400783796293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45982.400783796293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45982.400783796293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45982.400783796293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45982.400783796293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45982.400783796293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45982.400783796293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45982.400783796293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45982.400783796293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45982.400783796293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45982.400783796293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45982.400783796293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45982.400783796293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45982.400783796293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45982.400783796293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45982.400783796293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45982.400783796293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45982.400783796293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45982.400783796293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45982.400783796293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45982.400783796293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45982.400783796293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45982.400783796293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45982.400783796293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45982.400783796293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45982.400783796293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45982.400783796293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45982.400783796293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45982.400783796293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45982.400783796293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45982.400783796293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45982.400783796293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45982.400783796293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45982.400783796293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45982.400783796293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45982.400783796293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45982.400783796293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45982.400783796293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45982.400783796293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45982.400783796293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45982.400783796293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45982.400783796293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45982.400783796293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45982.400783796293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45982.400783796293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45982.400783796293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45982.400783796293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45982.400783796293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45982.400783796293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45982.400783796293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45982.400783796293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45982.400783796293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45982.400783796293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45982.400783796293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45982.400783796293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45982.400783796293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45982.400783796293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45982.400783796293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45982.400783796293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45982.400783796293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45982.400783796293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45982.400783796293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45982.400783796293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45982.400783796293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45982.400783796293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45982.400783796293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45982.400783796293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45982.400783796293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45982.400783796293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45982.400783796293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45982.400783796293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45982.400783796293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45982.400783796293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45982.400783796293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45982.400783796293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45982.400783796293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45982.400783796293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45982.400783796293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45982.400783796293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45982.400783796293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45982.400783796293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45982.400783796293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45982.400783796293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45982.400783796293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45982.400783796293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45982.400783796293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45982.400783796293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45982.400783796293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45982.400783796293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45982.400783796293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45982.400783796293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45982.400783796293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45982.400783796293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45982.400783796293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45982.400783796293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45982.400783796293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45982.400783796293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45982.400783796293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45982.400783796293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45982.400783796293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45982.400783796293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45982.400783796293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45982.400783796293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45982.400783796293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45982.400783796293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45982.400783796293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45982.400783796293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45982.400783796293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45982.400783796293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45982.400783796293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45982.400783796293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45982.400783796293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45982.400783796293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45982.400783796293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45982.400783796293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45982.400783796293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45982.400783796293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45982.400783796293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45982.400783796293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45982.400783796293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45982.400783796293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45982.400783796293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45982.400783796293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45982.400783796293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45982.400783796293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45982.400783796293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45982.400783796293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45982.400783796293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45982.400783796293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45982.400783796293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45982.400783796293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45982.400783796293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45982.400783796293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45982.400783796293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45982.400783796293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45982.400783796293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45982.400783796293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45982.400783796293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45982.400783796293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45982.400783796293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45982.400783796293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45982.400783796293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45982.400783796293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45982.400783796293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45982.400783796293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45982.400783796293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45982.400783796293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45982.400783796293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45982.400783796293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45982.400783796293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45982.400783796293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45982.400783796293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45982.400783796293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45982.400783796293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45982.400783796293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45982.400783796293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45982.400783796293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45982.400783796293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45982.400783796293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45982.400783796293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45982.400783796293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45982.400783796293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45982.400783796293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45982.400783796293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45982.400783796293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45982.400783796293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45982.400783796293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45982.400783796293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45982.400783796293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45982.400783796293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45982.400783796293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45982.400783796293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45982.400783796293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45982.400783796293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45982.400783796293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45982.400783796293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45982.400783796293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45982.400783796293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45982.400783796293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45982.400783796293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45982.400783796293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45982.400783796293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45982.400783796293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45982.400783796293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45982.400783796293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45982.400783796293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45982.400783796293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45982.400783796293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45982.400783796293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45982.400783796293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45982.400783796293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45982.400783796293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45982.400783796293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45982.400783796293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45982.400783796293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45982.400783796293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45982.400783796293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45982.400783796293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45982.400783796293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45982.400783796293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45982.400783796293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45982.400783796293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45982.400783796293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45982.400783796293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45982.400783796293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45982.400783796293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45982.400783796293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45982.400783796293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45982.400783796293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45982.400783796293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45982.400783796293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45982.400783796293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45982.400783796293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45982.400783796293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45982.400783796293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45982.400783796293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45982.400783796293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45982.400783796293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45982.400783796293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45982.400783796293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45982.400783796293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45982.400783796293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45982.400783796293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45982.400783796293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45982.400783796293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45982.400783796293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45982.400783796293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45982.400783796293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45982.400783796293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45982.400783796293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45982.400783796293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45982.400783796293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45982.400783796293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45982.400783796293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45982.400783796293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45982.400783796293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45982.400783796293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45982.400783796293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45982.400783796293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45982.400783796293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45982.400783796293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45982.400783796293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45982.400783796293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45982.400783796293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45982.400783796293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45982.400783796293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45982.400783796293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45982.400783796293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45982.400783796293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45982.400783796293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45982.400783796293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45982.400783796293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45982.400783796293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45982.400783796293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45982.400783796293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45982.400783796293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45982.400783796293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45982.400783796293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45982.400783796293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45982.400783796293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45982.400783796293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45982.400783796293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45982.400783796293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45982.400783796293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45982.400783796293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45982.400783796293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45982.400783796293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45982.400783796293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45982.400783796293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45982.400783796293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45982.400783796293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45982.400783796293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45982.400783796293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45982.400783796293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45982.400783796293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45982.400783796293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45982.400783796293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45982.400783796293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45982.400783796293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45982.400783796293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45982.400783796293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45982.400783796293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45982.400783796293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45982.400783796293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45982.400783796293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45982.400783796293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45982.400783796293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45982.400783796293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45982.400783796293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45982.400783796293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45982.400783796293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45982.400783796293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45982.400783796293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45982.400783796293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45982.400783796293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45982.400783796293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45982.400783796293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45982.400783796293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45982.400783796293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45982.400783796293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45982.400783796293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45982.400783796293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45982.400783796293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45982.400783796293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45982.400783796293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45982.400783796293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45982.400783796293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45982.400783796293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45982.400783796293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45982.400783796293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45982.400783796293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45982.400783796293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45982.400783796293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45982.400783796293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45982.400783796293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45982.400783796293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45982.400783796293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45982.400783796293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45982.400783796293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45982.400783796293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45982.400783796293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45982.400783796293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45982.400783796293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45982.400783796293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45982.400783796293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45982.400783796293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45982.400783796293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45982.400783796293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45982.400783796293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45982.400783796293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45982.400783796293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45982.400783796293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45982.400783796293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45982.400783796293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45982.400783796293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45982.400783796293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45982.400783796293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45982.400783796293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45982.400783796293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45982.400783796293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45982.400783796293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45982.400783796293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45982.400783796293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45982.400783796293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45982.400783796293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45982.400783796293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45982.400783796293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45982.400783796293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45982.400783796293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45982.400783796293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45982.400783796293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45982.400783796293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45982.400783796293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45982.400783796293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45982.400783796293</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
  <sheetViews>
    <sheetView topLeftCell="C1" workbookViewId="0">
      <selection activeCell="D7" sqref="D7: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90.56872361110436</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56.211906481476035</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33.739672685180267</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4.8859805555548519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1.0274851851791027</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45982.400783796293</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45982.400783796293</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45982.400783796293</v>
      </c>
      <c r="H9" s="109"/>
      <c r="I9" s="109" t="str">
        <f>IFERROR(VLOOKUP(D9,DB!A:F,6,0),"")</f>
        <v/>
      </c>
      <c r="J9" s="109" t="str">
        <f>IFERROR(VLOOKUP(D9,DB!A:G,7,0),"")</f>
        <v/>
      </c>
      <c r="K9" s="109"/>
      <c r="L9" s="109" t="str">
        <f>IFERROR(VLOOKUP(D9,DB!A:I,9,0),"")</f>
        <v/>
      </c>
    </row>
    <row r="10" spans="1:13" ht="15.75">
      <c r="A10" s="109"/>
      <c r="B10" s="109" t="str">
        <f>IFERROR(VLOOKUP(D10,DB!A:K,11,0),"")</f>
        <v/>
      </c>
      <c r="C10" s="109"/>
      <c r="D10" s="149"/>
      <c r="E10" s="109"/>
      <c r="F10" s="109"/>
      <c r="G10" s="111">
        <f ca="1">IFERROR(NOW()-F10,"")</f>
        <v>45982.400783796293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45982.400783796293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45982.400783796293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45982.400783796293</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45982.400783796293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45982.400783796293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45982.400783796293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45982.400783796293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45982.400783796293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45982.400783796293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45982.400783796293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45982.400783796293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45982.400783796293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45982.400783796293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45982.400783796293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45982.400783796293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45982.400783796293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45982.400783796293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45982.400783796293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45982.400783796293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45982.400783796293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45982.400783796293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45982.400783796293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45982.400783796293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45982.400783796293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45982.400783796293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45982.400783796293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45982.400783796293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45982.400783796293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45982.400783796293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45982.400783796293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45982.400783796293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45982.400783796293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45982.400783796293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45982.400783796293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45982.400783796293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45982.400783796293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45982.400783796293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45982.400783796293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45982.400783796293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45982.400783796293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45982.400783796293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45982.400783796293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45982.400783796293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45982.400783796293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45982.400783796293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45982.400783796293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45982.400783796293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45982.400783796293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45982.400783796293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45982.400783796293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45982.400783796293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45982.400783796293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45982.400783796293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45982.400783796293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45982.400783796293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45982.400783796293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45982.400783796293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45982.400783796293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45982.400783796293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45982.400783796293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45982.400783796293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45982.400783796293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45982.400783796293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45982.400783796293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45982.400783796293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45982.400783796293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45982.400783796293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45982.400783796293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45982.400783796293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45982.400783796293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45982.400783796293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45982.400783796293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45982.400783796293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45982.400783796293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45982.400783796293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45982.400783796293</v>
      </c>
      <c r="H86" s="109"/>
      <c r="I86" s="109" t="str">
        <f>IFERROR(VLOOKUP(D86,DB!A:F,6,0),"")</f>
        <v/>
      </c>
      <c r="J86" s="109" t="str">
        <f>IFERROR(VLOOKUP(D86,DB!A:G,7,0),"")</f>
        <v/>
      </c>
      <c r="K86" s="109"/>
      <c r="L86" s="109" t="str">
        <f>IFERROR(VLOOKUP(D86,DB!A:I,9,0),"")</f>
        <v/>
      </c>
    </row>
    <row r="87" spans="1:12">
      <c r="A87" s="131"/>
      <c r="B87" s="131" t="str">
        <f>IFERROR(VLOOKUP(D87,DB!A:K,11,0),"")</f>
        <v/>
      </c>
      <c r="C87" s="131"/>
      <c r="D87" s="131"/>
      <c r="E87" s="131"/>
      <c r="F87" s="132"/>
      <c r="G87" s="111">
        <f ca="1">IFERROR(NOW()-F87,"")</f>
        <v>45982.400783796293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45982.400783796293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45982.400783796293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45982.400783796293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45982.400783796293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45982.400783796293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45982.400783796293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45982.400783796293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45982.400783796293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45982.400783796293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45982.400783796293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45982.400783796293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45982.400783796293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45982.400783796293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45982.400783796293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45982.400783796293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45982.400783796293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45982.400783796293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45982.400783796293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45982.400783796293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45982.400783796293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45982.400783796293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45982.400783796293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45982.400783796293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45982.400783796293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45982.400783796293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45982.400783796293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45982.400783796293</v>
      </c>
      <c r="H114" s="132"/>
      <c r="I114" s="131" t="str">
        <f>IFERROR(VLOOKUP(D114,DB!A:F,6,0),"")</f>
        <v/>
      </c>
      <c r="J114" s="131" t="str">
        <f>IFERROR(VLOOKUP(D114,DB!A:G,7,0),"")</f>
        <v/>
      </c>
      <c r="K114" s="131"/>
      <c r="L114" s="131" t="str">
        <f>IFERROR(VLOOKUP(D114,DB!A:I,9,0),"")</f>
        <v/>
      </c>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28361</v>
      </c>
      <c r="E2" s="109" t="s">
        <v>39021</v>
      </c>
      <c r="F2" s="121"/>
      <c r="G2" s="104">
        <f t="shared" ref="G2:G35" ca="1" si="0">IFERROR(NOW()-F2,"-")</f>
        <v>45982.400783796293</v>
      </c>
      <c r="H2" s="121">
        <v>45982.321527777778</v>
      </c>
      <c r="I2" s="119" t="str">
        <f>IFERROR(VLOOKUP(D2,DB!A:F,6,0),"")</f>
        <v>SCECO</v>
      </c>
      <c r="J2" s="119" t="str">
        <f>IFERROR(VLOOKUP(D2,DB!A:G,7,0),"")</f>
        <v>Vandalized</v>
      </c>
      <c r="K2" s="122" t="s">
        <v>39121</v>
      </c>
      <c r="L2" s="123" t="str">
        <f>IFERROR(VLOOKUP(D2,DB!A:I,9,0),"")</f>
        <v>Latis</v>
      </c>
    </row>
    <row r="3" spans="1:16382" ht="31.5" customHeight="1">
      <c r="A3" s="118" t="s">
        <v>39122</v>
      </c>
      <c r="B3" s="119" t="str">
        <f>IFERROR(VLOOKUP(D3,DB!A:K,11,0),"")</f>
        <v>R6</v>
      </c>
      <c r="C3" s="120">
        <v>1</v>
      </c>
      <c r="D3" s="119" t="s">
        <v>29090</v>
      </c>
      <c r="E3" s="109" t="s">
        <v>39021</v>
      </c>
      <c r="F3" s="121">
        <v>45982.349189814813</v>
      </c>
      <c r="G3" s="104">
        <f t="shared" ca="1" si="0"/>
        <v>5.1593981479527429E-2</v>
      </c>
      <c r="H3" s="121">
        <v>45982.349143518521</v>
      </c>
      <c r="I3" s="119" t="str">
        <f>IFERROR(VLOOKUP(D3,DB!A:F,6,0),"")</f>
        <v>Generator-DG</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45982.400783796293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45982.400783796293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45982.400783796293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45982.400783796293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45982.400783796293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45982.400783796293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45982.400783796293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45982.400783796293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45982.400783796293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45982.400783796293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45982.400783796293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45982.400783796293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45982.400783796293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45982.400783796293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45982.400783796293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45982.400783796293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45982.400783796293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45982.400783796293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45982.400783796293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45982.400783796293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45982.400783796293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45982.400783796293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45982.400783796293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45982.400783796293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45982.400783796293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45982.400783796293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45982.400783796293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45982.400783796293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45982.400783796293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45982.400783796293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45982.400783796293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45982.400783796293</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2025-11-21T06:38:35Z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